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xingy\Desktop\"/>
    </mc:Choice>
  </mc:AlternateContent>
  <xr:revisionPtr revIDLastSave="0" documentId="11_4FD4565020B5AE8C8E294BE372DD4C5CD33FA0A5" xr6:coauthVersionLast="47" xr6:coauthVersionMax="47" xr10:uidLastSave="{00000000-0000-0000-0000-000000000000}"/>
  <bookViews>
    <workbookView xWindow="-120" yWindow="-120" windowWidth="25440" windowHeight="15270" firstSheet="1" activeTab="1" xr2:uid="{00000000-000D-0000-FFFF-FFFF00000000}"/>
  </bookViews>
  <sheets>
    <sheet name="美洲特货专线" sheetId="25" state="hidden" r:id="rId1"/>
    <sheet name="FY1秘鲁专线" sheetId="9" r:id="rId2"/>
    <sheet name="FY1秘鲁特货专线" sheetId="26" r:id="rId3"/>
    <sheet name="秘鲁派送区域" sheetId="28" r:id="rId4"/>
    <sheet name="哥伦比亚" sheetId="8" state="hidden" r:id="rId5"/>
    <sheet name="测算" sheetId="12"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0">'[4]AU Zone'!$U$1</definedName>
    <definedName name="\p">'[4]AU Zone'!$U$2</definedName>
    <definedName name="_?">#REF!</definedName>
    <definedName name="_??????">#REF!</definedName>
    <definedName name="__?">#REF!</definedName>
    <definedName name="__??????">#REF!</definedName>
    <definedName name="____a1">'[5]DHL-DOX'!$A$8:$K$17</definedName>
    <definedName name="____a2">'[5]DHL-WPX'!$A$8:$L$17</definedName>
    <definedName name="____a3">[5]Zoning!$B$3:$B$226</definedName>
    <definedName name="____dhd1">[2]Competitors!$AB$1:$AL$190</definedName>
    <definedName name="____imp2">'[6]Weight Break Charges'!$B$18:$K$24</definedName>
    <definedName name="___a1">'[5]DHL-DOX'!$A$8:$K$17</definedName>
    <definedName name="___a2">'[5]DHL-WPX'!$A$8:$L$17</definedName>
    <definedName name="___a3">[5]Zoning!$B$3:$B$226</definedName>
    <definedName name="___dhd1">[2]Competitors!$AB$1:$AL$190</definedName>
    <definedName name="___imp2">'[6]Weight Break Charges'!$B$18:$K$24</definedName>
    <definedName name="__a1">'[5]DHL-DOX'!$A$8:$K$17</definedName>
    <definedName name="__a2">'[5]DHL-WPX'!$A$8:$L$17</definedName>
    <definedName name="__a3">[5]Zoning!$B$3:$B$226</definedName>
    <definedName name="__dhd1">[2]Competitors!$AB$1:$AL$190</definedName>
    <definedName name="__imp2">'[6]Weight Break Charges'!$B$18:$K$24</definedName>
    <definedName name="_1__123Graph_ACHART_3">[7]Competitors!$E$5:$E$10</definedName>
    <definedName name="_10__123Graph_ECHART_4">[7]Competitors!$M$12:$M$22</definedName>
    <definedName name="_11__123Graph_FCHART_3">[7]Competitors!$B$5:$B$10</definedName>
    <definedName name="_12__123Graph_FCHART_4">[7]Competitors!$B$12:$B$22</definedName>
    <definedName name="_13__123Graph_XCHART_4">[7]Competitors!$A$12:$A$22</definedName>
    <definedName name="_2__123Graph_ACHART_4">[7]Competitors!$E$12:$E$22</definedName>
    <definedName name="_2Z1_" hidden="1">#REF!</definedName>
    <definedName name="_3__123Graph_BCHART_3">[7]Competitors!$G$5:$G$10</definedName>
    <definedName name="_4__123Graph_BCHART_4">[7]Competitors!$G$12:$G$22</definedName>
    <definedName name="_5__123Graph_CCHART_3">[7]Competitors!$I$5:$I$10</definedName>
    <definedName name="_6__123Graph_CCHART_4">[7]Competitors!$I$12:$I$22</definedName>
    <definedName name="_7__123Graph_DCHART_3">[7]Competitors!$K$5:$K$10</definedName>
    <definedName name="_8__123Graph_DCHART_4">[7]Competitors!$K$12:$K$22</definedName>
    <definedName name="_9__123Graph_ECHART_3">[7]Competitors!$M$5:$M$10</definedName>
    <definedName name="_a1">'[5]DHL-DOX'!$A$8:$K$17</definedName>
    <definedName name="_a2">'[5]DHL-WPX'!$A$8:$L$17</definedName>
    <definedName name="_a3">[5]Zoning!$B$3:$B$226</definedName>
    <definedName name="_dhd1">[2]Competitors!$AB$1:$AL$190</definedName>
    <definedName name="_Fill" hidden="1">#REF!</definedName>
    <definedName name="_xlnm._FilterDatabase" localSheetId="5" hidden="1">测算!$A$6:$R$757</definedName>
    <definedName name="_xlnm._FilterDatabase" localSheetId="3" hidden="1">秘鲁派送区域!$A$2:$F$1892</definedName>
    <definedName name="_imp2">'[8]Weight Break Charges'!$B$18:$K$24</definedName>
    <definedName name="_Order1">255</definedName>
    <definedName name="_Order2">255</definedName>
    <definedName name="_Parse_Out">'[4]AU Zone'!$B$15:$I$222</definedName>
    <definedName name="_Toc286138597">#REF!</definedName>
    <definedName name="_Toc294444910">#REF!</definedName>
    <definedName name="_Z1" hidden="1">#REF!</definedName>
    <definedName name="a">#REF!</definedName>
    <definedName name="aa">#REF!</definedName>
    <definedName name="aaa">#REF!</definedName>
    <definedName name="aaabbb">#REF!</definedName>
    <definedName name="AK亚航A">#REF!</definedName>
    <definedName name="AK亚航B">#REF!</definedName>
    <definedName name="B">[2]Competitors!$G$12:$G$22</definedName>
    <definedName name="bbb">#REF!</definedName>
    <definedName name="cc">#REF!</definedName>
    <definedName name="Competitors">[9]Main!$O$1:$O$10</definedName>
    <definedName name="competitors1">[10]Competitors!$A$1:$M$81</definedName>
    <definedName name="competitors2">[11]Competitors!$Q$1:$AB$171</definedName>
    <definedName name="con">[12]SETUP!$D$2</definedName>
    <definedName name="COPIES">'[4]AU Zone'!$Z$1</definedName>
    <definedName name="Countryname">[13]Parameters!$B$2</definedName>
    <definedName name="Currencyname">[14]Parameters!$B$20</definedName>
    <definedName name="CUSTOMER_CODE">#REF!</definedName>
    <definedName name="Customer_name">[13]Parameters!$B$3</definedName>
    <definedName name="CZ直飞悉尼迪拜">#REF!</definedName>
    <definedName name="d">[2]Competitors!$I$5:$I$10</definedName>
    <definedName name="datos">[15]datos!$A$3:$B$999</definedName>
    <definedName name="dd">#REF!</definedName>
    <definedName name="dest">[2]Zones!$A$8:$BD$59</definedName>
    <definedName name="destin">[2]Competitors!$AC$150:$AI$189</definedName>
    <definedName name="Destinations">[11]Competitors!$R$136:$X$175</definedName>
    <definedName name="dhd">[10]Competitors!$Q$1:$AA$176</definedName>
    <definedName name="DHLNEW">[11]Competitors!$S$4:$Z$22</definedName>
    <definedName name="dhlnew1">[2]Competitors!$AD$4:$AN$22</definedName>
    <definedName name="DHLOLD">[11]Competitors!$S$26:$Z$44</definedName>
    <definedName name="dhlold2">[2]Competitors!$AD$40:$AN$58</definedName>
    <definedName name="DISC">#REF!</definedName>
    <definedName name="DOX0">'[5]DHL-DOX'!$B$7:$J$2006</definedName>
    <definedName name="DOXB25">[16]ReadyRate!$B$25:$N$74</definedName>
    <definedName name="DOXHWData">[16]HWData!$A$3:$N$78</definedName>
    <definedName name="DOXHWData8">[16]HWData!$A$3:$K$78</definedName>
    <definedName name="DOXIB">'[17]SG OPR'!$X$4:$AG$11</definedName>
    <definedName name="DOXOB">'[17]SG OPR'!$B$3:$K$11</definedName>
    <definedName name="e">[2]Competitors!$I$12:$I$22</definedName>
    <definedName name="f">[2]Competitors!$K$5:$K$10</definedName>
    <definedName name="ff">#REF!</definedName>
    <definedName name="FSCA">#REF!</definedName>
    <definedName name="FSCA3RD">#REF!</definedName>
    <definedName name="FUEL">#REF!</definedName>
    <definedName name="g">[2]Competitors!$K$12:$K$22</definedName>
    <definedName name="GG">#REF!</definedName>
    <definedName name="GOTO_CPDG">[11]Competitors!$A$25</definedName>
    <definedName name="GOTO_CPwg">[11]Competitors!$A$54</definedName>
    <definedName name="GOTO_DESTINATIO">[11]Competitors!$B$83</definedName>
    <definedName name="GOTO_DHLNEW">[11]Competitors!$B$71</definedName>
    <definedName name="GOTO_DHLOLD">[11]Competitors!$B$73</definedName>
    <definedName name="GOTO_FEDEX">[11]Competitors!$B$79</definedName>
    <definedName name="GOTO_OTHER">[11]Competitors!$B$81</definedName>
    <definedName name="GOTO_TNT">[11]Competitors!$B$77</definedName>
    <definedName name="GOTO_UPS">[11]Competitors!$B$75</definedName>
    <definedName name="GroundResiWB">'[3]Customer Info'!$AF$20:$AI$26</definedName>
    <definedName name="GroundWB">'[3]Customer Info'!$Z$20:$AC$26</definedName>
    <definedName name="h">[2]Competitors!$M$5:$M$10</definedName>
    <definedName name="Hide_Zones">[18]Zones!$C$1</definedName>
    <definedName name="HKGCO">[11]Competitors!$AF$114:$AM$132</definedName>
    <definedName name="HU国际">10%</definedName>
    <definedName name="i">[2]Competitors!$M$12:$M$22</definedName>
    <definedName name="IMP">'[19]Weight Break Charges'!$B$18:$K$24</definedName>
    <definedName name="IMPB25">[16]ReadyRate!$AD$25:$AP$74</definedName>
    <definedName name="IMPHWData8">[16]HWData!$AC$3:$AM$78</definedName>
    <definedName name="j">[2]Competitors!$B$5:$B$10</definedName>
    <definedName name="JUNK">'[4]AU Zone'!$Z$2</definedName>
    <definedName name="k">[2]Competitors!$B$12:$B$22</definedName>
    <definedName name="kg">[12]SETUP!$D$1</definedName>
    <definedName name="l">[2]Competitors!$A$12:$A$22</definedName>
    <definedName name="MARKETING_CODE">#REF!</definedName>
    <definedName name="MATRIX">'[20]Net Rate-OB'!$CG$2:$CH$12</definedName>
    <definedName name="MinRateGnd">'[3]Customer Info'!$I$18</definedName>
    <definedName name="MINTABLE">[3]SURCHARGES!$H$9:$U$15</definedName>
    <definedName name="mup">[12]SETUP!$D$3</definedName>
    <definedName name="NEW_CARD_VS_OLD">'[11]New card vs old'!$A$1:$Y$63</definedName>
    <definedName name="NewcardvsOld">'[11]New card vs old'!$A$1:$Y$63</definedName>
    <definedName name="OBContractRates">'[21]OB Contracts'!$A$4:$Q$400</definedName>
    <definedName name="OBSpecial">'[22]Special rate'!$A$4:$A$9</definedName>
    <definedName name="Pdt">[9]Benchmarking_later!$K$2:$K$9</definedName>
    <definedName name="Print_Area_MI">#REF!</definedName>
    <definedName name="q">[2]Zones!$A$5:$BH$179</definedName>
    <definedName name="r_obdox_S">'[23]Weightbreak in IBS'!$R$7:$AD$23</definedName>
    <definedName name="r_obwpx_S">'[23]Weightbreak in IBS'!$R$29:$AD$45</definedName>
    <definedName name="RESIGNDPKG">'[3]Customer Info'!$G$18</definedName>
    <definedName name="RZ_COMP">'[11]New card vs old'!$C$78</definedName>
    <definedName name="SQ">#REF!</definedName>
    <definedName name="Tariff_Expiry_Date">[14]Parameters!$B$21</definedName>
    <definedName name="TaxTV">10%</definedName>
    <definedName name="TaxXL">5%</definedName>
    <definedName name="TDDOMADDER">[14]Parameters!$B$24</definedName>
    <definedName name="TDDOMVOLUMETRIC">[14]Parameters!$B$22</definedName>
    <definedName name="TEMPDOXZAAdder">[16]HWAdders_DOX!$A$5:$E$29</definedName>
    <definedName name="TempDOXZFAdder">[16]HWAdders_DOX!$A$33:$E$57</definedName>
    <definedName name="TempWPXAdder">[16]HWAdders_WPX!$A$5:$E$29</definedName>
    <definedName name="TempWPXZF">[16]HWAdders_WPX!$A$33:$E$57</definedName>
    <definedName name="TEMPWPXZFAdder">[16]HWAdders_WPX!$A$33:$E$57</definedName>
    <definedName name="Ttl_contract">[24]reference!$B$4:$B$34</definedName>
    <definedName name="u">[2]Competitors!$A$1:$M$95</definedName>
    <definedName name="upss">#REF!</definedName>
    <definedName name="v">[2]Competitors!$AB$1:$AM$185</definedName>
    <definedName name="wb_gpiwpx">'[25]Weight Break-MYR&amp;USD'!$AE$24:$AR$33</definedName>
    <definedName name="WEIGHTBREAKSLOOKUP">[14]PIVOTS!$AB$1:$AF$65536</definedName>
    <definedName name="WPX0">'[5]DHL-WPX'!$B$7:$J$2006</definedName>
    <definedName name="WPXB25">[16]ReadyRate!$P$25:$AB$74</definedName>
    <definedName name="WPXHWData">[16]HWData!$O$3:$AB$78</definedName>
    <definedName name="WPXHWData8">[16]HWData!$O$3:$Y$78</definedName>
    <definedName name="WPXIB">'[17]SG OPR'!$AI$4:$AR$11</definedName>
    <definedName name="WPXOB">'[17]SG OPR'!$M$3:$V$11</definedName>
    <definedName name="y">'[2]Current Tariff'!$R$4:$AB$56</definedName>
    <definedName name="z">[2]Zones!$A$6:$AT$196</definedName>
    <definedName name="zone1">[26]Zoning!$B$3:$B$225</definedName>
    <definedName name="ZONELU">[3]SURCHARGES!$B$9:$D$59</definedName>
    <definedName name="ZONING_TDDOM">[13]Parameters!$B$14</definedName>
    <definedName name="ZONINGLOOKUP">[13]PIVOTS!$L$1:$P$65535</definedName>
    <definedName name="澳洲发票模板" comment="发澳洲专线请下载填写！谢谢">#REF!</definedName>
    <definedName name="加拿大FBA空派专线" comment="发澳洲专线请下载填写！谢谢">#REF!</definedName>
    <definedName name="进入价格表" localSheetId="0">[27]报价目录!$C$5:$C$6</definedName>
    <definedName name="进入价格表">[1]报价目录!$C$5:$C$6</definedName>
    <definedName name="昆明">#REF!</definedName>
    <definedName name="去去去去">#REF!</definedName>
    <definedName name="深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57" i="12" l="1"/>
  <c r="Q757" i="12"/>
  <c r="N757" i="12"/>
  <c r="M757" i="12"/>
  <c r="L757" i="12"/>
  <c r="K757" i="12"/>
  <c r="H757" i="12"/>
  <c r="G757" i="12"/>
  <c r="F757" i="12"/>
  <c r="R756" i="12"/>
  <c r="Q756" i="12"/>
  <c r="N756" i="12"/>
  <c r="M756" i="12"/>
  <c r="L756" i="12"/>
  <c r="K756" i="12"/>
  <c r="H756" i="12"/>
  <c r="G756" i="12"/>
  <c r="F756" i="12"/>
  <c r="R755" i="12"/>
  <c r="Q755" i="12"/>
  <c r="N755" i="12"/>
  <c r="M755" i="12"/>
  <c r="L755" i="12"/>
  <c r="K755" i="12"/>
  <c r="H755" i="12"/>
  <c r="G755" i="12"/>
  <c r="F755" i="12"/>
  <c r="R754" i="12"/>
  <c r="Q754" i="12"/>
  <c r="N754" i="12"/>
  <c r="M754" i="12"/>
  <c r="L754" i="12"/>
  <c r="K754" i="12"/>
  <c r="H754" i="12"/>
  <c r="G754" i="12"/>
  <c r="F754" i="12"/>
  <c r="R753" i="12"/>
  <c r="Q753" i="12"/>
  <c r="N753" i="12"/>
  <c r="M753" i="12"/>
  <c r="L753" i="12"/>
  <c r="K753" i="12"/>
  <c r="H753" i="12"/>
  <c r="G753" i="12"/>
  <c r="F753" i="12"/>
  <c r="R752" i="12"/>
  <c r="Q752" i="12"/>
  <c r="N752" i="12"/>
  <c r="M752" i="12"/>
  <c r="L752" i="12"/>
  <c r="K752" i="12"/>
  <c r="H752" i="12"/>
  <c r="G752" i="12"/>
  <c r="F752" i="12"/>
  <c r="R751" i="12"/>
  <c r="Q751" i="12"/>
  <c r="N751" i="12"/>
  <c r="M751" i="12"/>
  <c r="L751" i="12"/>
  <c r="K751" i="12"/>
  <c r="H751" i="12"/>
  <c r="G751" i="12"/>
  <c r="F751" i="12"/>
  <c r="R750" i="12"/>
  <c r="Q750" i="12"/>
  <c r="N750" i="12"/>
  <c r="M750" i="12"/>
  <c r="L750" i="12"/>
  <c r="K750" i="12"/>
  <c r="H750" i="12"/>
  <c r="G750" i="12"/>
  <c r="F750" i="12"/>
  <c r="R749" i="12"/>
  <c r="Q749" i="12"/>
  <c r="N749" i="12"/>
  <c r="M749" i="12"/>
  <c r="L749" i="12"/>
  <c r="K749" i="12"/>
  <c r="H749" i="12"/>
  <c r="G749" i="12"/>
  <c r="F749" i="12"/>
  <c r="R748" i="12"/>
  <c r="Q748" i="12"/>
  <c r="N748" i="12"/>
  <c r="M748" i="12"/>
  <c r="L748" i="12"/>
  <c r="K748" i="12"/>
  <c r="H748" i="12"/>
  <c r="G748" i="12"/>
  <c r="F748" i="12"/>
  <c r="R747" i="12"/>
  <c r="Q747" i="12"/>
  <c r="N747" i="12"/>
  <c r="M747" i="12"/>
  <c r="L747" i="12"/>
  <c r="K747" i="12"/>
  <c r="H747" i="12"/>
  <c r="G747" i="12"/>
  <c r="F747" i="12"/>
  <c r="R746" i="12"/>
  <c r="Q746" i="12"/>
  <c r="N746" i="12"/>
  <c r="M746" i="12"/>
  <c r="L746" i="12"/>
  <c r="K746" i="12"/>
  <c r="H746" i="12"/>
  <c r="G746" i="12"/>
  <c r="F746" i="12"/>
  <c r="R745" i="12"/>
  <c r="Q745" i="12"/>
  <c r="N745" i="12"/>
  <c r="M745" i="12"/>
  <c r="L745" i="12"/>
  <c r="K745" i="12"/>
  <c r="H745" i="12"/>
  <c r="G745" i="12"/>
  <c r="F745" i="12"/>
  <c r="R744" i="12"/>
  <c r="Q744" i="12"/>
  <c r="N744" i="12"/>
  <c r="M744" i="12"/>
  <c r="L744" i="12"/>
  <c r="K744" i="12"/>
  <c r="H744" i="12"/>
  <c r="G744" i="12"/>
  <c r="F744" i="12"/>
  <c r="R743" i="12"/>
  <c r="Q743" i="12"/>
  <c r="N743" i="12"/>
  <c r="M743" i="12"/>
  <c r="L743" i="12"/>
  <c r="K743" i="12"/>
  <c r="H743" i="12"/>
  <c r="G743" i="12"/>
  <c r="F743" i="12"/>
  <c r="R742" i="12"/>
  <c r="Q742" i="12"/>
  <c r="N742" i="12"/>
  <c r="M742" i="12"/>
  <c r="L742" i="12"/>
  <c r="K742" i="12"/>
  <c r="H742" i="12"/>
  <c r="G742" i="12"/>
  <c r="F742" i="12"/>
  <c r="R741" i="12"/>
  <c r="Q741" i="12"/>
  <c r="N741" i="12"/>
  <c r="M741" i="12"/>
  <c r="L741" i="12"/>
  <c r="K741" i="12"/>
  <c r="H741" i="12"/>
  <c r="G741" i="12"/>
  <c r="F741" i="12"/>
  <c r="R740" i="12"/>
  <c r="Q740" i="12"/>
  <c r="N740" i="12"/>
  <c r="M740" i="12"/>
  <c r="L740" i="12"/>
  <c r="K740" i="12"/>
  <c r="H740" i="12"/>
  <c r="G740" i="12"/>
  <c r="F740" i="12"/>
  <c r="R739" i="12"/>
  <c r="Q739" i="12"/>
  <c r="N739" i="12"/>
  <c r="M739" i="12"/>
  <c r="L739" i="12"/>
  <c r="K739" i="12"/>
  <c r="H739" i="12"/>
  <c r="G739" i="12"/>
  <c r="F739" i="12"/>
  <c r="R738" i="12"/>
  <c r="Q738" i="12"/>
  <c r="N738" i="12"/>
  <c r="M738" i="12"/>
  <c r="L738" i="12"/>
  <c r="K738" i="12"/>
  <c r="H738" i="12"/>
  <c r="G738" i="12"/>
  <c r="F738" i="12"/>
  <c r="R737" i="12"/>
  <c r="Q737" i="12"/>
  <c r="N737" i="12"/>
  <c r="M737" i="12"/>
  <c r="L737" i="12"/>
  <c r="K737" i="12"/>
  <c r="H737" i="12"/>
  <c r="G737" i="12"/>
  <c r="F737" i="12"/>
  <c r="R736" i="12"/>
  <c r="Q736" i="12"/>
  <c r="N736" i="12"/>
  <c r="M736" i="12"/>
  <c r="L736" i="12"/>
  <c r="K736" i="12"/>
  <c r="H736" i="12"/>
  <c r="G736" i="12"/>
  <c r="F736" i="12"/>
  <c r="R735" i="12"/>
  <c r="Q735" i="12"/>
  <c r="N735" i="12"/>
  <c r="M735" i="12"/>
  <c r="L735" i="12"/>
  <c r="K735" i="12"/>
  <c r="H735" i="12"/>
  <c r="G735" i="12"/>
  <c r="F735" i="12"/>
  <c r="R734" i="12"/>
  <c r="Q734" i="12"/>
  <c r="N734" i="12"/>
  <c r="M734" i="12"/>
  <c r="L734" i="12"/>
  <c r="K734" i="12"/>
  <c r="H734" i="12"/>
  <c r="G734" i="12"/>
  <c r="F734" i="12"/>
  <c r="R733" i="12"/>
  <c r="Q733" i="12"/>
  <c r="N733" i="12"/>
  <c r="M733" i="12"/>
  <c r="L733" i="12"/>
  <c r="K733" i="12"/>
  <c r="H733" i="12"/>
  <c r="G733" i="12"/>
  <c r="F733" i="12"/>
  <c r="R732" i="12"/>
  <c r="Q732" i="12"/>
  <c r="N732" i="12"/>
  <c r="M732" i="12"/>
  <c r="L732" i="12"/>
  <c r="K732" i="12"/>
  <c r="H732" i="12"/>
  <c r="G732" i="12"/>
  <c r="F732" i="12"/>
  <c r="R731" i="12"/>
  <c r="Q731" i="12"/>
  <c r="N731" i="12"/>
  <c r="M731" i="12"/>
  <c r="L731" i="12"/>
  <c r="K731" i="12"/>
  <c r="H731" i="12"/>
  <c r="G731" i="12"/>
  <c r="F731" i="12"/>
  <c r="R730" i="12"/>
  <c r="Q730" i="12"/>
  <c r="N730" i="12"/>
  <c r="M730" i="12"/>
  <c r="L730" i="12"/>
  <c r="K730" i="12"/>
  <c r="H730" i="12"/>
  <c r="G730" i="12"/>
  <c r="F730" i="12"/>
  <c r="R729" i="12"/>
  <c r="Q729" i="12"/>
  <c r="N729" i="12"/>
  <c r="M729" i="12"/>
  <c r="L729" i="12"/>
  <c r="K729" i="12"/>
  <c r="H729" i="12"/>
  <c r="G729" i="12"/>
  <c r="F729" i="12"/>
  <c r="R728" i="12"/>
  <c r="Q728" i="12"/>
  <c r="N728" i="12"/>
  <c r="M728" i="12"/>
  <c r="L728" i="12"/>
  <c r="K728" i="12"/>
  <c r="H728" i="12"/>
  <c r="G728" i="12"/>
  <c r="F728" i="12"/>
  <c r="R727" i="12"/>
  <c r="Q727" i="12"/>
  <c r="N727" i="12"/>
  <c r="M727" i="12"/>
  <c r="L727" i="12"/>
  <c r="K727" i="12"/>
  <c r="H727" i="12"/>
  <c r="G727" i="12"/>
  <c r="F727" i="12"/>
  <c r="R726" i="12"/>
  <c r="Q726" i="12"/>
  <c r="N726" i="12"/>
  <c r="M726" i="12"/>
  <c r="L726" i="12"/>
  <c r="K726" i="12"/>
  <c r="H726" i="12"/>
  <c r="G726" i="12"/>
  <c r="F726" i="12"/>
  <c r="R725" i="12"/>
  <c r="Q725" i="12"/>
  <c r="N725" i="12"/>
  <c r="M725" i="12"/>
  <c r="L725" i="12"/>
  <c r="K725" i="12"/>
  <c r="H725" i="12"/>
  <c r="G725" i="12"/>
  <c r="F725" i="12"/>
  <c r="R724" i="12"/>
  <c r="Q724" i="12"/>
  <c r="N724" i="12"/>
  <c r="M724" i="12"/>
  <c r="L724" i="12"/>
  <c r="K724" i="12"/>
  <c r="H724" i="12"/>
  <c r="G724" i="12"/>
  <c r="F724" i="12"/>
  <c r="R723" i="12"/>
  <c r="Q723" i="12"/>
  <c r="N723" i="12"/>
  <c r="M723" i="12"/>
  <c r="L723" i="12"/>
  <c r="K723" i="12"/>
  <c r="H723" i="12"/>
  <c r="G723" i="12"/>
  <c r="F723" i="12"/>
  <c r="R722" i="12"/>
  <c r="Q722" i="12"/>
  <c r="N722" i="12"/>
  <c r="M722" i="12"/>
  <c r="L722" i="12"/>
  <c r="K722" i="12"/>
  <c r="H722" i="12"/>
  <c r="G722" i="12"/>
  <c r="F722" i="12"/>
  <c r="R721" i="12"/>
  <c r="Q721" i="12"/>
  <c r="N721" i="12"/>
  <c r="M721" i="12"/>
  <c r="L721" i="12"/>
  <c r="K721" i="12"/>
  <c r="H721" i="12"/>
  <c r="G721" i="12"/>
  <c r="F721" i="12"/>
  <c r="R720" i="12"/>
  <c r="Q720" i="12"/>
  <c r="N720" i="12"/>
  <c r="M720" i="12"/>
  <c r="L720" i="12"/>
  <c r="K720" i="12"/>
  <c r="H720" i="12"/>
  <c r="G720" i="12"/>
  <c r="F720" i="12"/>
  <c r="R719" i="12"/>
  <c r="Q719" i="12"/>
  <c r="N719" i="12"/>
  <c r="M719" i="12"/>
  <c r="L719" i="12"/>
  <c r="K719" i="12"/>
  <c r="H719" i="12"/>
  <c r="G719" i="12"/>
  <c r="F719" i="12"/>
  <c r="R718" i="12"/>
  <c r="Q718" i="12"/>
  <c r="N718" i="12"/>
  <c r="M718" i="12"/>
  <c r="L718" i="12"/>
  <c r="K718" i="12"/>
  <c r="H718" i="12"/>
  <c r="G718" i="12"/>
  <c r="F718" i="12"/>
  <c r="R717" i="12"/>
  <c r="Q717" i="12"/>
  <c r="N717" i="12"/>
  <c r="M717" i="12"/>
  <c r="L717" i="12"/>
  <c r="K717" i="12"/>
  <c r="H717" i="12"/>
  <c r="G717" i="12"/>
  <c r="F717" i="12"/>
  <c r="R716" i="12"/>
  <c r="Q716" i="12"/>
  <c r="N716" i="12"/>
  <c r="M716" i="12"/>
  <c r="L716" i="12"/>
  <c r="K716" i="12"/>
  <c r="H716" i="12"/>
  <c r="G716" i="12"/>
  <c r="F716" i="12"/>
  <c r="R715" i="12"/>
  <c r="Q715" i="12"/>
  <c r="N715" i="12"/>
  <c r="M715" i="12"/>
  <c r="L715" i="12"/>
  <c r="K715" i="12"/>
  <c r="H715" i="12"/>
  <c r="G715" i="12"/>
  <c r="F715" i="12"/>
  <c r="R714" i="12"/>
  <c r="Q714" i="12"/>
  <c r="N714" i="12"/>
  <c r="M714" i="12"/>
  <c r="L714" i="12"/>
  <c r="K714" i="12"/>
  <c r="H714" i="12"/>
  <c r="G714" i="12"/>
  <c r="F714" i="12"/>
  <c r="R713" i="12"/>
  <c r="Q713" i="12"/>
  <c r="N713" i="12"/>
  <c r="M713" i="12"/>
  <c r="L713" i="12"/>
  <c r="K713" i="12"/>
  <c r="H713" i="12"/>
  <c r="G713" i="12"/>
  <c r="F713" i="12"/>
  <c r="R712" i="12"/>
  <c r="Q712" i="12"/>
  <c r="N712" i="12"/>
  <c r="M712" i="12"/>
  <c r="L712" i="12"/>
  <c r="K712" i="12"/>
  <c r="H712" i="12"/>
  <c r="G712" i="12"/>
  <c r="F712" i="12"/>
  <c r="R711" i="12"/>
  <c r="Q711" i="12"/>
  <c r="N711" i="12"/>
  <c r="M711" i="12"/>
  <c r="L711" i="12"/>
  <c r="K711" i="12"/>
  <c r="H711" i="12"/>
  <c r="G711" i="12"/>
  <c r="F711" i="12"/>
  <c r="R710" i="12"/>
  <c r="Q710" i="12"/>
  <c r="N710" i="12"/>
  <c r="M710" i="12"/>
  <c r="L710" i="12"/>
  <c r="K710" i="12"/>
  <c r="H710" i="12"/>
  <c r="G710" i="12"/>
  <c r="F710" i="12"/>
  <c r="R709" i="12"/>
  <c r="Q709" i="12"/>
  <c r="N709" i="12"/>
  <c r="M709" i="12"/>
  <c r="L709" i="12"/>
  <c r="K709" i="12"/>
  <c r="H709" i="12"/>
  <c r="G709" i="12"/>
  <c r="F709" i="12"/>
  <c r="R708" i="12"/>
  <c r="Q708" i="12"/>
  <c r="N708" i="12"/>
  <c r="M708" i="12"/>
  <c r="L708" i="12"/>
  <c r="K708" i="12"/>
  <c r="H708" i="12"/>
  <c r="G708" i="12"/>
  <c r="F708" i="12"/>
  <c r="R707" i="12"/>
  <c r="Q707" i="12"/>
  <c r="N707" i="12"/>
  <c r="M707" i="12"/>
  <c r="L707" i="12"/>
  <c r="K707" i="12"/>
  <c r="H707" i="12"/>
  <c r="G707" i="12"/>
  <c r="F707" i="12"/>
  <c r="R706" i="12"/>
  <c r="Q706" i="12"/>
  <c r="N706" i="12"/>
  <c r="M706" i="12"/>
  <c r="L706" i="12"/>
  <c r="K706" i="12"/>
  <c r="H706" i="12"/>
  <c r="G706" i="12"/>
  <c r="F706" i="12"/>
  <c r="R705" i="12"/>
  <c r="Q705" i="12"/>
  <c r="N705" i="12"/>
  <c r="M705" i="12"/>
  <c r="L705" i="12"/>
  <c r="K705" i="12"/>
  <c r="H705" i="12"/>
  <c r="G705" i="12"/>
  <c r="F705" i="12"/>
  <c r="R704" i="12"/>
  <c r="Q704" i="12"/>
  <c r="N704" i="12"/>
  <c r="M704" i="12"/>
  <c r="L704" i="12"/>
  <c r="K704" i="12"/>
  <c r="H704" i="12"/>
  <c r="G704" i="12"/>
  <c r="F704" i="12"/>
  <c r="R703" i="12"/>
  <c r="Q703" i="12"/>
  <c r="N703" i="12"/>
  <c r="M703" i="12"/>
  <c r="L703" i="12"/>
  <c r="K703" i="12"/>
  <c r="H703" i="12"/>
  <c r="G703" i="12"/>
  <c r="F703" i="12"/>
  <c r="R702" i="12"/>
  <c r="Q702" i="12"/>
  <c r="N702" i="12"/>
  <c r="M702" i="12"/>
  <c r="L702" i="12"/>
  <c r="K702" i="12"/>
  <c r="H702" i="12"/>
  <c r="G702" i="12"/>
  <c r="F702" i="12"/>
  <c r="R701" i="12"/>
  <c r="Q701" i="12"/>
  <c r="N701" i="12"/>
  <c r="M701" i="12"/>
  <c r="L701" i="12"/>
  <c r="K701" i="12"/>
  <c r="H701" i="12"/>
  <c r="G701" i="12"/>
  <c r="F701" i="12"/>
  <c r="R700" i="12"/>
  <c r="Q700" i="12"/>
  <c r="N700" i="12"/>
  <c r="M700" i="12"/>
  <c r="L700" i="12"/>
  <c r="K700" i="12"/>
  <c r="H700" i="12"/>
  <c r="G700" i="12"/>
  <c r="F700" i="12"/>
  <c r="R699" i="12"/>
  <c r="Q699" i="12"/>
  <c r="N699" i="12"/>
  <c r="M699" i="12"/>
  <c r="L699" i="12"/>
  <c r="K699" i="12"/>
  <c r="H699" i="12"/>
  <c r="G699" i="12"/>
  <c r="F699" i="12"/>
  <c r="R698" i="12"/>
  <c r="Q698" i="12"/>
  <c r="N698" i="12"/>
  <c r="M698" i="12"/>
  <c r="L698" i="12"/>
  <c r="K698" i="12"/>
  <c r="H698" i="12"/>
  <c r="G698" i="12"/>
  <c r="F698" i="12"/>
  <c r="R697" i="12"/>
  <c r="Q697" i="12"/>
  <c r="N697" i="12"/>
  <c r="M697" i="12"/>
  <c r="L697" i="12"/>
  <c r="K697" i="12"/>
  <c r="H697" i="12"/>
  <c r="G697" i="12"/>
  <c r="F697" i="12"/>
  <c r="R696" i="12"/>
  <c r="Q696" i="12"/>
  <c r="N696" i="12"/>
  <c r="M696" i="12"/>
  <c r="L696" i="12"/>
  <c r="K696" i="12"/>
  <c r="H696" i="12"/>
  <c r="G696" i="12"/>
  <c r="F696" i="12"/>
  <c r="R695" i="12"/>
  <c r="Q695" i="12"/>
  <c r="N695" i="12"/>
  <c r="M695" i="12"/>
  <c r="L695" i="12"/>
  <c r="K695" i="12"/>
  <c r="H695" i="12"/>
  <c r="G695" i="12"/>
  <c r="F695" i="12"/>
  <c r="R694" i="12"/>
  <c r="Q694" i="12"/>
  <c r="N694" i="12"/>
  <c r="M694" i="12"/>
  <c r="L694" i="12"/>
  <c r="K694" i="12"/>
  <c r="H694" i="12"/>
  <c r="G694" i="12"/>
  <c r="F694" i="12"/>
  <c r="R693" i="12"/>
  <c r="Q693" i="12"/>
  <c r="N693" i="12"/>
  <c r="M693" i="12"/>
  <c r="L693" i="12"/>
  <c r="K693" i="12"/>
  <c r="H693" i="12"/>
  <c r="G693" i="12"/>
  <c r="F693" i="12"/>
  <c r="R692" i="12"/>
  <c r="Q692" i="12"/>
  <c r="N692" i="12"/>
  <c r="M692" i="12"/>
  <c r="L692" i="12"/>
  <c r="K692" i="12"/>
  <c r="H692" i="12"/>
  <c r="G692" i="12"/>
  <c r="F692" i="12"/>
  <c r="R691" i="12"/>
  <c r="Q691" i="12"/>
  <c r="N691" i="12"/>
  <c r="M691" i="12"/>
  <c r="L691" i="12"/>
  <c r="K691" i="12"/>
  <c r="H691" i="12"/>
  <c r="G691" i="12"/>
  <c r="F691" i="12"/>
  <c r="R690" i="12"/>
  <c r="Q690" i="12"/>
  <c r="N690" i="12"/>
  <c r="M690" i="12"/>
  <c r="L690" i="12"/>
  <c r="K690" i="12"/>
  <c r="H690" i="12"/>
  <c r="G690" i="12"/>
  <c r="F690" i="12"/>
  <c r="R689" i="12"/>
  <c r="Q689" i="12"/>
  <c r="N689" i="12"/>
  <c r="M689" i="12"/>
  <c r="L689" i="12"/>
  <c r="K689" i="12"/>
  <c r="H689" i="12"/>
  <c r="G689" i="12"/>
  <c r="F689" i="12"/>
  <c r="R688" i="12"/>
  <c r="Q688" i="12"/>
  <c r="N688" i="12"/>
  <c r="M688" i="12"/>
  <c r="L688" i="12"/>
  <c r="K688" i="12"/>
  <c r="H688" i="12"/>
  <c r="G688" i="12"/>
  <c r="F688" i="12"/>
  <c r="R687" i="12"/>
  <c r="Q687" i="12"/>
  <c r="N687" i="12"/>
  <c r="M687" i="12"/>
  <c r="L687" i="12"/>
  <c r="K687" i="12"/>
  <c r="H687" i="12"/>
  <c r="G687" i="12"/>
  <c r="F687" i="12"/>
  <c r="R686" i="12"/>
  <c r="Q686" i="12"/>
  <c r="N686" i="12"/>
  <c r="M686" i="12"/>
  <c r="L686" i="12"/>
  <c r="K686" i="12"/>
  <c r="H686" i="12"/>
  <c r="G686" i="12"/>
  <c r="F686" i="12"/>
  <c r="R685" i="12"/>
  <c r="Q685" i="12"/>
  <c r="N685" i="12"/>
  <c r="M685" i="12"/>
  <c r="L685" i="12"/>
  <c r="K685" i="12"/>
  <c r="H685" i="12"/>
  <c r="G685" i="12"/>
  <c r="F685" i="12"/>
  <c r="R684" i="12"/>
  <c r="Q684" i="12"/>
  <c r="N684" i="12"/>
  <c r="M684" i="12"/>
  <c r="L684" i="12"/>
  <c r="K684" i="12"/>
  <c r="H684" i="12"/>
  <c r="G684" i="12"/>
  <c r="F684" i="12"/>
  <c r="R683" i="12"/>
  <c r="Q683" i="12"/>
  <c r="N683" i="12"/>
  <c r="M683" i="12"/>
  <c r="L683" i="12"/>
  <c r="K683" i="12"/>
  <c r="H683" i="12"/>
  <c r="G683" i="12"/>
  <c r="F683" i="12"/>
  <c r="R682" i="12"/>
  <c r="Q682" i="12"/>
  <c r="N682" i="12"/>
  <c r="M682" i="12"/>
  <c r="L682" i="12"/>
  <c r="K682" i="12"/>
  <c r="H682" i="12"/>
  <c r="G682" i="12"/>
  <c r="F682" i="12"/>
  <c r="R681" i="12"/>
  <c r="Q681" i="12"/>
  <c r="N681" i="12"/>
  <c r="M681" i="12"/>
  <c r="L681" i="12"/>
  <c r="K681" i="12"/>
  <c r="H681" i="12"/>
  <c r="G681" i="12"/>
  <c r="F681" i="12"/>
  <c r="R680" i="12"/>
  <c r="Q680" i="12"/>
  <c r="N680" i="12"/>
  <c r="M680" i="12"/>
  <c r="L680" i="12"/>
  <c r="K680" i="12"/>
  <c r="H680" i="12"/>
  <c r="G680" i="12"/>
  <c r="F680" i="12"/>
  <c r="R679" i="12"/>
  <c r="Q679" i="12"/>
  <c r="N679" i="12"/>
  <c r="M679" i="12"/>
  <c r="L679" i="12"/>
  <c r="K679" i="12"/>
  <c r="H679" i="12"/>
  <c r="G679" i="12"/>
  <c r="F679" i="12"/>
  <c r="R678" i="12"/>
  <c r="Q678" i="12"/>
  <c r="N678" i="12"/>
  <c r="M678" i="12"/>
  <c r="L678" i="12"/>
  <c r="K678" i="12"/>
  <c r="H678" i="12"/>
  <c r="G678" i="12"/>
  <c r="F678" i="12"/>
  <c r="R677" i="12"/>
  <c r="Q677" i="12"/>
  <c r="N677" i="12"/>
  <c r="M677" i="12"/>
  <c r="L677" i="12"/>
  <c r="K677" i="12"/>
  <c r="H677" i="12"/>
  <c r="G677" i="12"/>
  <c r="F677" i="12"/>
  <c r="R676" i="12"/>
  <c r="Q676" i="12"/>
  <c r="N676" i="12"/>
  <c r="M676" i="12"/>
  <c r="L676" i="12"/>
  <c r="K676" i="12"/>
  <c r="H676" i="12"/>
  <c r="G676" i="12"/>
  <c r="F676" i="12"/>
  <c r="R675" i="12"/>
  <c r="Q675" i="12"/>
  <c r="N675" i="12"/>
  <c r="M675" i="12"/>
  <c r="L675" i="12"/>
  <c r="K675" i="12"/>
  <c r="H675" i="12"/>
  <c r="G675" i="12"/>
  <c r="F675" i="12"/>
  <c r="R674" i="12"/>
  <c r="Q674" i="12"/>
  <c r="N674" i="12"/>
  <c r="M674" i="12"/>
  <c r="L674" i="12"/>
  <c r="K674" i="12"/>
  <c r="H674" i="12"/>
  <c r="G674" i="12"/>
  <c r="F674" i="12"/>
  <c r="R673" i="12"/>
  <c r="Q673" i="12"/>
  <c r="N673" i="12"/>
  <c r="M673" i="12"/>
  <c r="L673" i="12"/>
  <c r="K673" i="12"/>
  <c r="H673" i="12"/>
  <c r="G673" i="12"/>
  <c r="F673" i="12"/>
  <c r="R672" i="12"/>
  <c r="Q672" i="12"/>
  <c r="N672" i="12"/>
  <c r="M672" i="12"/>
  <c r="L672" i="12"/>
  <c r="K672" i="12"/>
  <c r="H672" i="12"/>
  <c r="G672" i="12"/>
  <c r="F672" i="12"/>
  <c r="R671" i="12"/>
  <c r="Q671" i="12"/>
  <c r="N671" i="12"/>
  <c r="M671" i="12"/>
  <c r="L671" i="12"/>
  <c r="K671" i="12"/>
  <c r="H671" i="12"/>
  <c r="G671" i="12"/>
  <c r="F671" i="12"/>
  <c r="R670" i="12"/>
  <c r="Q670" i="12"/>
  <c r="N670" i="12"/>
  <c r="M670" i="12"/>
  <c r="L670" i="12"/>
  <c r="K670" i="12"/>
  <c r="H670" i="12"/>
  <c r="G670" i="12"/>
  <c r="F670" i="12"/>
  <c r="R669" i="12"/>
  <c r="Q669" i="12"/>
  <c r="N669" i="12"/>
  <c r="M669" i="12"/>
  <c r="L669" i="12"/>
  <c r="K669" i="12"/>
  <c r="H669" i="12"/>
  <c r="G669" i="12"/>
  <c r="F669" i="12"/>
  <c r="R668" i="12"/>
  <c r="Q668" i="12"/>
  <c r="N668" i="12"/>
  <c r="M668" i="12"/>
  <c r="L668" i="12"/>
  <c r="K668" i="12"/>
  <c r="H668" i="12"/>
  <c r="G668" i="12"/>
  <c r="F668" i="12"/>
  <c r="R667" i="12"/>
  <c r="Q667" i="12"/>
  <c r="N667" i="12"/>
  <c r="M667" i="12"/>
  <c r="L667" i="12"/>
  <c r="K667" i="12"/>
  <c r="H667" i="12"/>
  <c r="G667" i="12"/>
  <c r="F667" i="12"/>
  <c r="R666" i="12"/>
  <c r="Q666" i="12"/>
  <c r="N666" i="12"/>
  <c r="M666" i="12"/>
  <c r="L666" i="12"/>
  <c r="K666" i="12"/>
  <c r="H666" i="12"/>
  <c r="G666" i="12"/>
  <c r="F666" i="12"/>
  <c r="R665" i="12"/>
  <c r="Q665" i="12"/>
  <c r="N665" i="12"/>
  <c r="M665" i="12"/>
  <c r="L665" i="12"/>
  <c r="K665" i="12"/>
  <c r="H665" i="12"/>
  <c r="G665" i="12"/>
  <c r="F665" i="12"/>
  <c r="R664" i="12"/>
  <c r="Q664" i="12"/>
  <c r="N664" i="12"/>
  <c r="M664" i="12"/>
  <c r="L664" i="12"/>
  <c r="K664" i="12"/>
  <c r="H664" i="12"/>
  <c r="G664" i="12"/>
  <c r="F664" i="12"/>
  <c r="R663" i="12"/>
  <c r="Q663" i="12"/>
  <c r="N663" i="12"/>
  <c r="M663" i="12"/>
  <c r="L663" i="12"/>
  <c r="K663" i="12"/>
  <c r="H663" i="12"/>
  <c r="G663" i="12"/>
  <c r="F663" i="12"/>
  <c r="R662" i="12"/>
  <c r="Q662" i="12"/>
  <c r="N662" i="12"/>
  <c r="M662" i="12"/>
  <c r="L662" i="12"/>
  <c r="K662" i="12"/>
  <c r="H662" i="12"/>
  <c r="G662" i="12"/>
  <c r="F662" i="12"/>
  <c r="R661" i="12"/>
  <c r="Q661" i="12"/>
  <c r="N661" i="12"/>
  <c r="M661" i="12"/>
  <c r="L661" i="12"/>
  <c r="K661" i="12"/>
  <c r="H661" i="12"/>
  <c r="G661" i="12"/>
  <c r="F661" i="12"/>
  <c r="R660" i="12"/>
  <c r="Q660" i="12"/>
  <c r="N660" i="12"/>
  <c r="M660" i="12"/>
  <c r="L660" i="12"/>
  <c r="K660" i="12"/>
  <c r="H660" i="12"/>
  <c r="G660" i="12"/>
  <c r="F660" i="12"/>
  <c r="R659" i="12"/>
  <c r="Q659" i="12"/>
  <c r="N659" i="12"/>
  <c r="M659" i="12"/>
  <c r="L659" i="12"/>
  <c r="K659" i="12"/>
  <c r="H659" i="12"/>
  <c r="G659" i="12"/>
  <c r="F659" i="12"/>
  <c r="R658" i="12"/>
  <c r="Q658" i="12"/>
  <c r="N658" i="12"/>
  <c r="M658" i="12"/>
  <c r="L658" i="12"/>
  <c r="K658" i="12"/>
  <c r="H658" i="12"/>
  <c r="G658" i="12"/>
  <c r="F658" i="12"/>
  <c r="R657" i="12"/>
  <c r="Q657" i="12"/>
  <c r="N657" i="12"/>
  <c r="M657" i="12"/>
  <c r="L657" i="12"/>
  <c r="K657" i="12"/>
  <c r="H657" i="12"/>
  <c r="G657" i="12"/>
  <c r="F657" i="12"/>
  <c r="R656" i="12"/>
  <c r="Q656" i="12"/>
  <c r="N656" i="12"/>
  <c r="M656" i="12"/>
  <c r="L656" i="12"/>
  <c r="K656" i="12"/>
  <c r="H656" i="12"/>
  <c r="G656" i="12"/>
  <c r="F656" i="12"/>
  <c r="R655" i="12"/>
  <c r="Q655" i="12"/>
  <c r="N655" i="12"/>
  <c r="M655" i="12"/>
  <c r="L655" i="12"/>
  <c r="K655" i="12"/>
  <c r="H655" i="12"/>
  <c r="G655" i="12"/>
  <c r="F655" i="12"/>
  <c r="R654" i="12"/>
  <c r="Q654" i="12"/>
  <c r="N654" i="12"/>
  <c r="M654" i="12"/>
  <c r="L654" i="12"/>
  <c r="K654" i="12"/>
  <c r="H654" i="12"/>
  <c r="G654" i="12"/>
  <c r="F654" i="12"/>
  <c r="R653" i="12"/>
  <c r="Q653" i="12"/>
  <c r="N653" i="12"/>
  <c r="M653" i="12"/>
  <c r="L653" i="12"/>
  <c r="K653" i="12"/>
  <c r="H653" i="12"/>
  <c r="G653" i="12"/>
  <c r="F653" i="12"/>
  <c r="R652" i="12"/>
  <c r="Q652" i="12"/>
  <c r="N652" i="12"/>
  <c r="M652" i="12"/>
  <c r="L652" i="12"/>
  <c r="K652" i="12"/>
  <c r="H652" i="12"/>
  <c r="G652" i="12"/>
  <c r="F652" i="12"/>
  <c r="R651" i="12"/>
  <c r="Q651" i="12"/>
  <c r="N651" i="12"/>
  <c r="M651" i="12"/>
  <c r="L651" i="12"/>
  <c r="K651" i="12"/>
  <c r="H651" i="12"/>
  <c r="G651" i="12"/>
  <c r="F651" i="12"/>
  <c r="R650" i="12"/>
  <c r="Q650" i="12"/>
  <c r="N650" i="12"/>
  <c r="M650" i="12"/>
  <c r="L650" i="12"/>
  <c r="K650" i="12"/>
  <c r="H650" i="12"/>
  <c r="G650" i="12"/>
  <c r="F650" i="12"/>
  <c r="R649" i="12"/>
  <c r="Q649" i="12"/>
  <c r="N649" i="12"/>
  <c r="M649" i="12"/>
  <c r="L649" i="12"/>
  <c r="K649" i="12"/>
  <c r="H649" i="12"/>
  <c r="G649" i="12"/>
  <c r="F649" i="12"/>
  <c r="R648" i="12"/>
  <c r="Q648" i="12"/>
  <c r="N648" i="12"/>
  <c r="M648" i="12"/>
  <c r="L648" i="12"/>
  <c r="K648" i="12"/>
  <c r="H648" i="12"/>
  <c r="G648" i="12"/>
  <c r="F648" i="12"/>
  <c r="R647" i="12"/>
  <c r="Q647" i="12"/>
  <c r="N647" i="12"/>
  <c r="M647" i="12"/>
  <c r="L647" i="12"/>
  <c r="K647" i="12"/>
  <c r="H647" i="12"/>
  <c r="G647" i="12"/>
  <c r="F647" i="12"/>
  <c r="R646" i="12"/>
  <c r="Q646" i="12"/>
  <c r="N646" i="12"/>
  <c r="M646" i="12"/>
  <c r="L646" i="12"/>
  <c r="K646" i="12"/>
  <c r="H646" i="12"/>
  <c r="G646" i="12"/>
  <c r="F646" i="12"/>
  <c r="R645" i="12"/>
  <c r="Q645" i="12"/>
  <c r="N645" i="12"/>
  <c r="M645" i="12"/>
  <c r="L645" i="12"/>
  <c r="K645" i="12"/>
  <c r="H645" i="12"/>
  <c r="G645" i="12"/>
  <c r="F645" i="12"/>
  <c r="R644" i="12"/>
  <c r="Q644" i="12"/>
  <c r="N644" i="12"/>
  <c r="M644" i="12"/>
  <c r="L644" i="12"/>
  <c r="K644" i="12"/>
  <c r="H644" i="12"/>
  <c r="G644" i="12"/>
  <c r="F644" i="12"/>
  <c r="R643" i="12"/>
  <c r="Q643" i="12"/>
  <c r="N643" i="12"/>
  <c r="M643" i="12"/>
  <c r="L643" i="12"/>
  <c r="K643" i="12"/>
  <c r="H643" i="12"/>
  <c r="G643" i="12"/>
  <c r="F643" i="12"/>
  <c r="R642" i="12"/>
  <c r="Q642" i="12"/>
  <c r="N642" i="12"/>
  <c r="M642" i="12"/>
  <c r="L642" i="12"/>
  <c r="K642" i="12"/>
  <c r="H642" i="12"/>
  <c r="G642" i="12"/>
  <c r="F642" i="12"/>
  <c r="R641" i="12"/>
  <c r="Q641" i="12"/>
  <c r="N641" i="12"/>
  <c r="M641" i="12"/>
  <c r="L641" i="12"/>
  <c r="K641" i="12"/>
  <c r="H641" i="12"/>
  <c r="G641" i="12"/>
  <c r="F641" i="12"/>
  <c r="R640" i="12"/>
  <c r="Q640" i="12"/>
  <c r="N640" i="12"/>
  <c r="M640" i="12"/>
  <c r="L640" i="12"/>
  <c r="K640" i="12"/>
  <c r="H640" i="12"/>
  <c r="G640" i="12"/>
  <c r="F640" i="12"/>
  <c r="R639" i="12"/>
  <c r="Q639" i="12"/>
  <c r="N639" i="12"/>
  <c r="M639" i="12"/>
  <c r="L639" i="12"/>
  <c r="K639" i="12"/>
  <c r="H639" i="12"/>
  <c r="G639" i="12"/>
  <c r="F639" i="12"/>
  <c r="R638" i="12"/>
  <c r="Q638" i="12"/>
  <c r="N638" i="12"/>
  <c r="M638" i="12"/>
  <c r="L638" i="12"/>
  <c r="K638" i="12"/>
  <c r="H638" i="12"/>
  <c r="G638" i="12"/>
  <c r="F638" i="12"/>
  <c r="R637" i="12"/>
  <c r="Q637" i="12"/>
  <c r="N637" i="12"/>
  <c r="M637" i="12"/>
  <c r="L637" i="12"/>
  <c r="K637" i="12"/>
  <c r="H637" i="12"/>
  <c r="G637" i="12"/>
  <c r="F637" i="12"/>
  <c r="R636" i="12"/>
  <c r="Q636" i="12"/>
  <c r="N636" i="12"/>
  <c r="M636" i="12"/>
  <c r="L636" i="12"/>
  <c r="K636" i="12"/>
  <c r="H636" i="12"/>
  <c r="G636" i="12"/>
  <c r="F636" i="12"/>
  <c r="R635" i="12"/>
  <c r="Q635" i="12"/>
  <c r="N635" i="12"/>
  <c r="M635" i="12"/>
  <c r="L635" i="12"/>
  <c r="K635" i="12"/>
  <c r="H635" i="12"/>
  <c r="G635" i="12"/>
  <c r="F635" i="12"/>
  <c r="R634" i="12"/>
  <c r="Q634" i="12"/>
  <c r="N634" i="12"/>
  <c r="M634" i="12"/>
  <c r="L634" i="12"/>
  <c r="K634" i="12"/>
  <c r="H634" i="12"/>
  <c r="G634" i="12"/>
  <c r="F634" i="12"/>
  <c r="R633" i="12"/>
  <c r="Q633" i="12"/>
  <c r="N633" i="12"/>
  <c r="M633" i="12"/>
  <c r="L633" i="12"/>
  <c r="K633" i="12"/>
  <c r="H633" i="12"/>
  <c r="G633" i="12"/>
  <c r="F633" i="12"/>
  <c r="R632" i="12"/>
  <c r="Q632" i="12"/>
  <c r="N632" i="12"/>
  <c r="M632" i="12"/>
  <c r="L632" i="12"/>
  <c r="K632" i="12"/>
  <c r="H632" i="12"/>
  <c r="G632" i="12"/>
  <c r="F632" i="12"/>
  <c r="R631" i="12"/>
  <c r="Q631" i="12"/>
  <c r="N631" i="12"/>
  <c r="M631" i="12"/>
  <c r="L631" i="12"/>
  <c r="K631" i="12"/>
  <c r="H631" i="12"/>
  <c r="G631" i="12"/>
  <c r="F631" i="12"/>
  <c r="R630" i="12"/>
  <c r="Q630" i="12"/>
  <c r="N630" i="12"/>
  <c r="M630" i="12"/>
  <c r="L630" i="12"/>
  <c r="K630" i="12"/>
  <c r="H630" i="12"/>
  <c r="G630" i="12"/>
  <c r="F630" i="12"/>
  <c r="R629" i="12"/>
  <c r="Q629" i="12"/>
  <c r="N629" i="12"/>
  <c r="M629" i="12"/>
  <c r="L629" i="12"/>
  <c r="K629" i="12"/>
  <c r="H629" i="12"/>
  <c r="G629" i="12"/>
  <c r="F629" i="12"/>
  <c r="R628" i="12"/>
  <c r="Q628" i="12"/>
  <c r="N628" i="12"/>
  <c r="M628" i="12"/>
  <c r="L628" i="12"/>
  <c r="K628" i="12"/>
  <c r="H628" i="12"/>
  <c r="G628" i="12"/>
  <c r="F628" i="12"/>
  <c r="R627" i="12"/>
  <c r="Q627" i="12"/>
  <c r="N627" i="12"/>
  <c r="M627" i="12"/>
  <c r="L627" i="12"/>
  <c r="K627" i="12"/>
  <c r="H627" i="12"/>
  <c r="G627" i="12"/>
  <c r="F627" i="12"/>
  <c r="R626" i="12"/>
  <c r="Q626" i="12"/>
  <c r="N626" i="12"/>
  <c r="M626" i="12"/>
  <c r="L626" i="12"/>
  <c r="K626" i="12"/>
  <c r="H626" i="12"/>
  <c r="G626" i="12"/>
  <c r="F626" i="12"/>
  <c r="R625" i="12"/>
  <c r="Q625" i="12"/>
  <c r="N625" i="12"/>
  <c r="M625" i="12"/>
  <c r="L625" i="12"/>
  <c r="K625" i="12"/>
  <c r="H625" i="12"/>
  <c r="G625" i="12"/>
  <c r="F625" i="12"/>
  <c r="R624" i="12"/>
  <c r="Q624" i="12"/>
  <c r="N624" i="12"/>
  <c r="M624" i="12"/>
  <c r="L624" i="12"/>
  <c r="K624" i="12"/>
  <c r="H624" i="12"/>
  <c r="G624" i="12"/>
  <c r="F624" i="12"/>
  <c r="R623" i="12"/>
  <c r="Q623" i="12"/>
  <c r="N623" i="12"/>
  <c r="M623" i="12"/>
  <c r="L623" i="12"/>
  <c r="K623" i="12"/>
  <c r="H623" i="12"/>
  <c r="G623" i="12"/>
  <c r="F623" i="12"/>
  <c r="R622" i="12"/>
  <c r="Q622" i="12"/>
  <c r="N622" i="12"/>
  <c r="M622" i="12"/>
  <c r="L622" i="12"/>
  <c r="K622" i="12"/>
  <c r="H622" i="12"/>
  <c r="G622" i="12"/>
  <c r="F622" i="12"/>
  <c r="R621" i="12"/>
  <c r="Q621" i="12"/>
  <c r="N621" i="12"/>
  <c r="M621" i="12"/>
  <c r="L621" i="12"/>
  <c r="K621" i="12"/>
  <c r="H621" i="12"/>
  <c r="G621" i="12"/>
  <c r="F621" i="12"/>
  <c r="R620" i="12"/>
  <c r="Q620" i="12"/>
  <c r="N620" i="12"/>
  <c r="M620" i="12"/>
  <c r="L620" i="12"/>
  <c r="K620" i="12"/>
  <c r="H620" i="12"/>
  <c r="G620" i="12"/>
  <c r="F620" i="12"/>
  <c r="R619" i="12"/>
  <c r="Q619" i="12"/>
  <c r="N619" i="12"/>
  <c r="M619" i="12"/>
  <c r="L619" i="12"/>
  <c r="K619" i="12"/>
  <c r="H619" i="12"/>
  <c r="G619" i="12"/>
  <c r="F619" i="12"/>
  <c r="R618" i="12"/>
  <c r="Q618" i="12"/>
  <c r="N618" i="12"/>
  <c r="M618" i="12"/>
  <c r="L618" i="12"/>
  <c r="K618" i="12"/>
  <c r="H618" i="12"/>
  <c r="G618" i="12"/>
  <c r="F618" i="12"/>
  <c r="R617" i="12"/>
  <c r="Q617" i="12"/>
  <c r="N617" i="12"/>
  <c r="M617" i="12"/>
  <c r="L617" i="12"/>
  <c r="K617" i="12"/>
  <c r="H617" i="12"/>
  <c r="G617" i="12"/>
  <c r="F617" i="12"/>
  <c r="R616" i="12"/>
  <c r="Q616" i="12"/>
  <c r="N616" i="12"/>
  <c r="M616" i="12"/>
  <c r="L616" i="12"/>
  <c r="K616" i="12"/>
  <c r="H616" i="12"/>
  <c r="G616" i="12"/>
  <c r="F616" i="12"/>
  <c r="R615" i="12"/>
  <c r="Q615" i="12"/>
  <c r="N615" i="12"/>
  <c r="M615" i="12"/>
  <c r="L615" i="12"/>
  <c r="K615" i="12"/>
  <c r="H615" i="12"/>
  <c r="G615" i="12"/>
  <c r="F615" i="12"/>
  <c r="R614" i="12"/>
  <c r="Q614" i="12"/>
  <c r="N614" i="12"/>
  <c r="M614" i="12"/>
  <c r="L614" i="12"/>
  <c r="K614" i="12"/>
  <c r="H614" i="12"/>
  <c r="G614" i="12"/>
  <c r="F614" i="12"/>
  <c r="R613" i="12"/>
  <c r="Q613" i="12"/>
  <c r="N613" i="12"/>
  <c r="M613" i="12"/>
  <c r="L613" i="12"/>
  <c r="K613" i="12"/>
  <c r="H613" i="12"/>
  <c r="G613" i="12"/>
  <c r="F613" i="12"/>
  <c r="R612" i="12"/>
  <c r="Q612" i="12"/>
  <c r="N612" i="12"/>
  <c r="M612" i="12"/>
  <c r="L612" i="12"/>
  <c r="K612" i="12"/>
  <c r="H612" i="12"/>
  <c r="G612" i="12"/>
  <c r="F612" i="12"/>
  <c r="R611" i="12"/>
  <c r="Q611" i="12"/>
  <c r="N611" i="12"/>
  <c r="M611" i="12"/>
  <c r="L611" i="12"/>
  <c r="K611" i="12"/>
  <c r="H611" i="12"/>
  <c r="G611" i="12"/>
  <c r="F611" i="12"/>
  <c r="R610" i="12"/>
  <c r="Q610" i="12"/>
  <c r="N610" i="12"/>
  <c r="M610" i="12"/>
  <c r="L610" i="12"/>
  <c r="K610" i="12"/>
  <c r="H610" i="12"/>
  <c r="G610" i="12"/>
  <c r="F610" i="12"/>
  <c r="R609" i="12"/>
  <c r="Q609" i="12"/>
  <c r="N609" i="12"/>
  <c r="M609" i="12"/>
  <c r="L609" i="12"/>
  <c r="K609" i="12"/>
  <c r="H609" i="12"/>
  <c r="G609" i="12"/>
  <c r="F609" i="12"/>
  <c r="R608" i="12"/>
  <c r="Q608" i="12"/>
  <c r="N608" i="12"/>
  <c r="M608" i="12"/>
  <c r="L608" i="12"/>
  <c r="K608" i="12"/>
  <c r="H608" i="12"/>
  <c r="G608" i="12"/>
  <c r="F608" i="12"/>
  <c r="R607" i="12"/>
  <c r="Q607" i="12"/>
  <c r="N607" i="12"/>
  <c r="M607" i="12"/>
  <c r="L607" i="12"/>
  <c r="K607" i="12"/>
  <c r="H607" i="12"/>
  <c r="G607" i="12"/>
  <c r="F607" i="12"/>
  <c r="R606" i="12"/>
  <c r="Q606" i="12"/>
  <c r="N606" i="12"/>
  <c r="M606" i="12"/>
  <c r="L606" i="12"/>
  <c r="K606" i="12"/>
  <c r="H606" i="12"/>
  <c r="G606" i="12"/>
  <c r="F606" i="12"/>
  <c r="R605" i="12"/>
  <c r="Q605" i="12"/>
  <c r="N605" i="12"/>
  <c r="M605" i="12"/>
  <c r="L605" i="12"/>
  <c r="K605" i="12"/>
  <c r="H605" i="12"/>
  <c r="G605" i="12"/>
  <c r="F605" i="12"/>
  <c r="R604" i="12"/>
  <c r="Q604" i="12"/>
  <c r="N604" i="12"/>
  <c r="M604" i="12"/>
  <c r="L604" i="12"/>
  <c r="K604" i="12"/>
  <c r="H604" i="12"/>
  <c r="G604" i="12"/>
  <c r="F604" i="12"/>
  <c r="R603" i="12"/>
  <c r="Q603" i="12"/>
  <c r="N603" i="12"/>
  <c r="M603" i="12"/>
  <c r="L603" i="12"/>
  <c r="K603" i="12"/>
  <c r="H603" i="12"/>
  <c r="G603" i="12"/>
  <c r="F603" i="12"/>
  <c r="R602" i="12"/>
  <c r="Q602" i="12"/>
  <c r="N602" i="12"/>
  <c r="M602" i="12"/>
  <c r="L602" i="12"/>
  <c r="K602" i="12"/>
  <c r="H602" i="12"/>
  <c r="G602" i="12"/>
  <c r="F602" i="12"/>
  <c r="R601" i="12"/>
  <c r="Q601" i="12"/>
  <c r="N601" i="12"/>
  <c r="M601" i="12"/>
  <c r="L601" i="12"/>
  <c r="K601" i="12"/>
  <c r="H601" i="12"/>
  <c r="G601" i="12"/>
  <c r="F601" i="12"/>
  <c r="R600" i="12"/>
  <c r="Q600" i="12"/>
  <c r="N600" i="12"/>
  <c r="M600" i="12"/>
  <c r="L600" i="12"/>
  <c r="K600" i="12"/>
  <c r="H600" i="12"/>
  <c r="G600" i="12"/>
  <c r="F600" i="12"/>
  <c r="R599" i="12"/>
  <c r="Q599" i="12"/>
  <c r="N599" i="12"/>
  <c r="M599" i="12"/>
  <c r="L599" i="12"/>
  <c r="K599" i="12"/>
  <c r="H599" i="12"/>
  <c r="G599" i="12"/>
  <c r="F599" i="12"/>
  <c r="R598" i="12"/>
  <c r="Q598" i="12"/>
  <c r="N598" i="12"/>
  <c r="M598" i="12"/>
  <c r="L598" i="12"/>
  <c r="K598" i="12"/>
  <c r="H598" i="12"/>
  <c r="G598" i="12"/>
  <c r="F598" i="12"/>
  <c r="R597" i="12"/>
  <c r="Q597" i="12"/>
  <c r="N597" i="12"/>
  <c r="M597" i="12"/>
  <c r="L597" i="12"/>
  <c r="K597" i="12"/>
  <c r="H597" i="12"/>
  <c r="G597" i="12"/>
  <c r="F597" i="12"/>
  <c r="R596" i="12"/>
  <c r="Q596" i="12"/>
  <c r="N596" i="12"/>
  <c r="M596" i="12"/>
  <c r="L596" i="12"/>
  <c r="K596" i="12"/>
  <c r="H596" i="12"/>
  <c r="G596" i="12"/>
  <c r="F596" i="12"/>
  <c r="R595" i="12"/>
  <c r="Q595" i="12"/>
  <c r="N595" i="12"/>
  <c r="M595" i="12"/>
  <c r="L595" i="12"/>
  <c r="K595" i="12"/>
  <c r="H595" i="12"/>
  <c r="G595" i="12"/>
  <c r="F595" i="12"/>
  <c r="R594" i="12"/>
  <c r="Q594" i="12"/>
  <c r="N594" i="12"/>
  <c r="M594" i="12"/>
  <c r="L594" i="12"/>
  <c r="K594" i="12"/>
  <c r="H594" i="12"/>
  <c r="G594" i="12"/>
  <c r="F594" i="12"/>
  <c r="R593" i="12"/>
  <c r="Q593" i="12"/>
  <c r="N593" i="12"/>
  <c r="M593" i="12"/>
  <c r="L593" i="12"/>
  <c r="K593" i="12"/>
  <c r="H593" i="12"/>
  <c r="G593" i="12"/>
  <c r="F593" i="12"/>
  <c r="R592" i="12"/>
  <c r="Q592" i="12"/>
  <c r="N592" i="12"/>
  <c r="M592" i="12"/>
  <c r="L592" i="12"/>
  <c r="K592" i="12"/>
  <c r="H592" i="12"/>
  <c r="G592" i="12"/>
  <c r="F592" i="12"/>
  <c r="R591" i="12"/>
  <c r="Q591" i="12"/>
  <c r="N591" i="12"/>
  <c r="M591" i="12"/>
  <c r="L591" i="12"/>
  <c r="K591" i="12"/>
  <c r="H591" i="12"/>
  <c r="G591" i="12"/>
  <c r="F591" i="12"/>
  <c r="R590" i="12"/>
  <c r="Q590" i="12"/>
  <c r="N590" i="12"/>
  <c r="M590" i="12"/>
  <c r="L590" i="12"/>
  <c r="K590" i="12"/>
  <c r="H590" i="12"/>
  <c r="G590" i="12"/>
  <c r="F590" i="12"/>
  <c r="R589" i="12"/>
  <c r="Q589" i="12"/>
  <c r="N589" i="12"/>
  <c r="M589" i="12"/>
  <c r="L589" i="12"/>
  <c r="K589" i="12"/>
  <c r="H589" i="12"/>
  <c r="G589" i="12"/>
  <c r="F589" i="12"/>
  <c r="R588" i="12"/>
  <c r="Q588" i="12"/>
  <c r="N588" i="12"/>
  <c r="M588" i="12"/>
  <c r="L588" i="12"/>
  <c r="K588" i="12"/>
  <c r="H588" i="12"/>
  <c r="G588" i="12"/>
  <c r="F588" i="12"/>
  <c r="R587" i="12"/>
  <c r="Q587" i="12"/>
  <c r="N587" i="12"/>
  <c r="M587" i="12"/>
  <c r="L587" i="12"/>
  <c r="K587" i="12"/>
  <c r="H587" i="12"/>
  <c r="G587" i="12"/>
  <c r="F587" i="12"/>
  <c r="R586" i="12"/>
  <c r="Q586" i="12"/>
  <c r="N586" i="12"/>
  <c r="M586" i="12"/>
  <c r="L586" i="12"/>
  <c r="K586" i="12"/>
  <c r="H586" i="12"/>
  <c r="G586" i="12"/>
  <c r="F586" i="12"/>
  <c r="R585" i="12"/>
  <c r="Q585" i="12"/>
  <c r="N585" i="12"/>
  <c r="M585" i="12"/>
  <c r="L585" i="12"/>
  <c r="K585" i="12"/>
  <c r="H585" i="12"/>
  <c r="G585" i="12"/>
  <c r="F585" i="12"/>
  <c r="R584" i="12"/>
  <c r="Q584" i="12"/>
  <c r="N584" i="12"/>
  <c r="M584" i="12"/>
  <c r="L584" i="12"/>
  <c r="K584" i="12"/>
  <c r="H584" i="12"/>
  <c r="G584" i="12"/>
  <c r="F584" i="12"/>
  <c r="R583" i="12"/>
  <c r="Q583" i="12"/>
  <c r="N583" i="12"/>
  <c r="M583" i="12"/>
  <c r="L583" i="12"/>
  <c r="K583" i="12"/>
  <c r="H583" i="12"/>
  <c r="G583" i="12"/>
  <c r="F583" i="12"/>
  <c r="R582" i="12"/>
  <c r="Q582" i="12"/>
  <c r="N582" i="12"/>
  <c r="M582" i="12"/>
  <c r="L582" i="12"/>
  <c r="K582" i="12"/>
  <c r="H582" i="12"/>
  <c r="G582" i="12"/>
  <c r="F582" i="12"/>
  <c r="R581" i="12"/>
  <c r="Q581" i="12"/>
  <c r="N581" i="12"/>
  <c r="M581" i="12"/>
  <c r="L581" i="12"/>
  <c r="K581" i="12"/>
  <c r="H581" i="12"/>
  <c r="G581" i="12"/>
  <c r="F581" i="12"/>
  <c r="R580" i="12"/>
  <c r="Q580" i="12"/>
  <c r="N580" i="12"/>
  <c r="M580" i="12"/>
  <c r="L580" i="12"/>
  <c r="K580" i="12"/>
  <c r="H580" i="12"/>
  <c r="G580" i="12"/>
  <c r="F580" i="12"/>
  <c r="R579" i="12"/>
  <c r="Q579" i="12"/>
  <c r="N579" i="12"/>
  <c r="M579" i="12"/>
  <c r="L579" i="12"/>
  <c r="K579" i="12"/>
  <c r="H579" i="12"/>
  <c r="G579" i="12"/>
  <c r="F579" i="12"/>
  <c r="R578" i="12"/>
  <c r="Q578" i="12"/>
  <c r="N578" i="12"/>
  <c r="M578" i="12"/>
  <c r="L578" i="12"/>
  <c r="K578" i="12"/>
  <c r="H578" i="12"/>
  <c r="G578" i="12"/>
  <c r="F578" i="12"/>
  <c r="R577" i="12"/>
  <c r="Q577" i="12"/>
  <c r="N577" i="12"/>
  <c r="M577" i="12"/>
  <c r="L577" i="12"/>
  <c r="K577" i="12"/>
  <c r="H577" i="12"/>
  <c r="G577" i="12"/>
  <c r="F577" i="12"/>
  <c r="R576" i="12"/>
  <c r="Q576" i="12"/>
  <c r="N576" i="12"/>
  <c r="M576" i="12"/>
  <c r="L576" i="12"/>
  <c r="K576" i="12"/>
  <c r="H576" i="12"/>
  <c r="G576" i="12"/>
  <c r="F576" i="12"/>
  <c r="R575" i="12"/>
  <c r="Q575" i="12"/>
  <c r="N575" i="12"/>
  <c r="M575" i="12"/>
  <c r="L575" i="12"/>
  <c r="K575" i="12"/>
  <c r="H575" i="12"/>
  <c r="G575" i="12"/>
  <c r="F575" i="12"/>
  <c r="R574" i="12"/>
  <c r="Q574" i="12"/>
  <c r="N574" i="12"/>
  <c r="M574" i="12"/>
  <c r="L574" i="12"/>
  <c r="K574" i="12"/>
  <c r="H574" i="12"/>
  <c r="G574" i="12"/>
  <c r="F574" i="12"/>
  <c r="R573" i="12"/>
  <c r="Q573" i="12"/>
  <c r="N573" i="12"/>
  <c r="M573" i="12"/>
  <c r="L573" i="12"/>
  <c r="K573" i="12"/>
  <c r="H573" i="12"/>
  <c r="G573" i="12"/>
  <c r="F573" i="12"/>
  <c r="R572" i="12"/>
  <c r="Q572" i="12"/>
  <c r="N572" i="12"/>
  <c r="M572" i="12"/>
  <c r="L572" i="12"/>
  <c r="K572" i="12"/>
  <c r="H572" i="12"/>
  <c r="G572" i="12"/>
  <c r="F572" i="12"/>
  <c r="R571" i="12"/>
  <c r="Q571" i="12"/>
  <c r="N571" i="12"/>
  <c r="M571" i="12"/>
  <c r="L571" i="12"/>
  <c r="K571" i="12"/>
  <c r="H571" i="12"/>
  <c r="G571" i="12"/>
  <c r="F571" i="12"/>
  <c r="R570" i="12"/>
  <c r="Q570" i="12"/>
  <c r="N570" i="12"/>
  <c r="M570" i="12"/>
  <c r="L570" i="12"/>
  <c r="K570" i="12"/>
  <c r="H570" i="12"/>
  <c r="G570" i="12"/>
  <c r="F570" i="12"/>
  <c r="R569" i="12"/>
  <c r="Q569" i="12"/>
  <c r="N569" i="12"/>
  <c r="M569" i="12"/>
  <c r="L569" i="12"/>
  <c r="K569" i="12"/>
  <c r="H569" i="12"/>
  <c r="G569" i="12"/>
  <c r="F569" i="12"/>
  <c r="R568" i="12"/>
  <c r="Q568" i="12"/>
  <c r="N568" i="12"/>
  <c r="M568" i="12"/>
  <c r="L568" i="12"/>
  <c r="K568" i="12"/>
  <c r="H568" i="12"/>
  <c r="G568" i="12"/>
  <c r="F568" i="12"/>
  <c r="R567" i="12"/>
  <c r="Q567" i="12"/>
  <c r="N567" i="12"/>
  <c r="M567" i="12"/>
  <c r="L567" i="12"/>
  <c r="K567" i="12"/>
  <c r="H567" i="12"/>
  <c r="G567" i="12"/>
  <c r="F567" i="12"/>
  <c r="R566" i="12"/>
  <c r="Q566" i="12"/>
  <c r="N566" i="12"/>
  <c r="M566" i="12"/>
  <c r="L566" i="12"/>
  <c r="K566" i="12"/>
  <c r="H566" i="12"/>
  <c r="G566" i="12"/>
  <c r="F566" i="12"/>
  <c r="R565" i="12"/>
  <c r="Q565" i="12"/>
  <c r="N565" i="12"/>
  <c r="M565" i="12"/>
  <c r="L565" i="12"/>
  <c r="K565" i="12"/>
  <c r="H565" i="12"/>
  <c r="G565" i="12"/>
  <c r="F565" i="12"/>
  <c r="R564" i="12"/>
  <c r="Q564" i="12"/>
  <c r="N564" i="12"/>
  <c r="M564" i="12"/>
  <c r="L564" i="12"/>
  <c r="K564" i="12"/>
  <c r="H564" i="12"/>
  <c r="G564" i="12"/>
  <c r="F564" i="12"/>
  <c r="R563" i="12"/>
  <c r="Q563" i="12"/>
  <c r="N563" i="12"/>
  <c r="M563" i="12"/>
  <c r="L563" i="12"/>
  <c r="K563" i="12"/>
  <c r="H563" i="12"/>
  <c r="G563" i="12"/>
  <c r="F563" i="12"/>
  <c r="R562" i="12"/>
  <c r="Q562" i="12"/>
  <c r="N562" i="12"/>
  <c r="M562" i="12"/>
  <c r="L562" i="12"/>
  <c r="K562" i="12"/>
  <c r="H562" i="12"/>
  <c r="G562" i="12"/>
  <c r="F562" i="12"/>
  <c r="R561" i="12"/>
  <c r="Q561" i="12"/>
  <c r="N561" i="12"/>
  <c r="M561" i="12"/>
  <c r="L561" i="12"/>
  <c r="K561" i="12"/>
  <c r="H561" i="12"/>
  <c r="G561" i="12"/>
  <c r="F561" i="12"/>
  <c r="R560" i="12"/>
  <c r="Q560" i="12"/>
  <c r="N560" i="12"/>
  <c r="M560" i="12"/>
  <c r="L560" i="12"/>
  <c r="K560" i="12"/>
  <c r="H560" i="12"/>
  <c r="G560" i="12"/>
  <c r="F560" i="12"/>
  <c r="R559" i="12"/>
  <c r="Q559" i="12"/>
  <c r="N559" i="12"/>
  <c r="M559" i="12"/>
  <c r="L559" i="12"/>
  <c r="K559" i="12"/>
  <c r="H559" i="12"/>
  <c r="G559" i="12"/>
  <c r="F559" i="12"/>
  <c r="R558" i="12"/>
  <c r="Q558" i="12"/>
  <c r="N558" i="12"/>
  <c r="M558" i="12"/>
  <c r="L558" i="12"/>
  <c r="K558" i="12"/>
  <c r="H558" i="12"/>
  <c r="G558" i="12"/>
  <c r="F558" i="12"/>
  <c r="R557" i="12"/>
  <c r="Q557" i="12"/>
  <c r="N557" i="12"/>
  <c r="M557" i="12"/>
  <c r="L557" i="12"/>
  <c r="K557" i="12"/>
  <c r="H557" i="12"/>
  <c r="G557" i="12"/>
  <c r="F557" i="12"/>
  <c r="R556" i="12"/>
  <c r="Q556" i="12"/>
  <c r="N556" i="12"/>
  <c r="M556" i="12"/>
  <c r="L556" i="12"/>
  <c r="K556" i="12"/>
  <c r="H556" i="12"/>
  <c r="G556" i="12"/>
  <c r="F556" i="12"/>
  <c r="R555" i="12"/>
  <c r="Q555" i="12"/>
  <c r="N555" i="12"/>
  <c r="M555" i="12"/>
  <c r="L555" i="12"/>
  <c r="K555" i="12"/>
  <c r="H555" i="12"/>
  <c r="G555" i="12"/>
  <c r="F555" i="12"/>
  <c r="R554" i="12"/>
  <c r="Q554" i="12"/>
  <c r="N554" i="12"/>
  <c r="M554" i="12"/>
  <c r="L554" i="12"/>
  <c r="K554" i="12"/>
  <c r="H554" i="12"/>
  <c r="G554" i="12"/>
  <c r="F554" i="12"/>
  <c r="R553" i="12"/>
  <c r="Q553" i="12"/>
  <c r="N553" i="12"/>
  <c r="M553" i="12"/>
  <c r="L553" i="12"/>
  <c r="K553" i="12"/>
  <c r="H553" i="12"/>
  <c r="G553" i="12"/>
  <c r="F553" i="12"/>
  <c r="R552" i="12"/>
  <c r="Q552" i="12"/>
  <c r="N552" i="12"/>
  <c r="M552" i="12"/>
  <c r="L552" i="12"/>
  <c r="K552" i="12"/>
  <c r="H552" i="12"/>
  <c r="G552" i="12"/>
  <c r="F552" i="12"/>
  <c r="R551" i="12"/>
  <c r="Q551" i="12"/>
  <c r="N551" i="12"/>
  <c r="M551" i="12"/>
  <c r="L551" i="12"/>
  <c r="K551" i="12"/>
  <c r="H551" i="12"/>
  <c r="G551" i="12"/>
  <c r="F551" i="12"/>
  <c r="R550" i="12"/>
  <c r="Q550" i="12"/>
  <c r="N550" i="12"/>
  <c r="M550" i="12"/>
  <c r="L550" i="12"/>
  <c r="K550" i="12"/>
  <c r="H550" i="12"/>
  <c r="G550" i="12"/>
  <c r="F550" i="12"/>
  <c r="R549" i="12"/>
  <c r="Q549" i="12"/>
  <c r="N549" i="12"/>
  <c r="M549" i="12"/>
  <c r="L549" i="12"/>
  <c r="K549" i="12"/>
  <c r="H549" i="12"/>
  <c r="G549" i="12"/>
  <c r="F549" i="12"/>
  <c r="R548" i="12"/>
  <c r="Q548" i="12"/>
  <c r="N548" i="12"/>
  <c r="M548" i="12"/>
  <c r="L548" i="12"/>
  <c r="K548" i="12"/>
  <c r="H548" i="12"/>
  <c r="G548" i="12"/>
  <c r="F548" i="12"/>
  <c r="R547" i="12"/>
  <c r="Q547" i="12"/>
  <c r="N547" i="12"/>
  <c r="M547" i="12"/>
  <c r="L547" i="12"/>
  <c r="K547" i="12"/>
  <c r="H547" i="12"/>
  <c r="G547" i="12"/>
  <c r="F547" i="12"/>
  <c r="R546" i="12"/>
  <c r="Q546" i="12"/>
  <c r="N546" i="12"/>
  <c r="M546" i="12"/>
  <c r="L546" i="12"/>
  <c r="K546" i="12"/>
  <c r="H546" i="12"/>
  <c r="G546" i="12"/>
  <c r="F546" i="12"/>
  <c r="R545" i="12"/>
  <c r="Q545" i="12"/>
  <c r="N545" i="12"/>
  <c r="M545" i="12"/>
  <c r="L545" i="12"/>
  <c r="K545" i="12"/>
  <c r="H545" i="12"/>
  <c r="G545" i="12"/>
  <c r="F545" i="12"/>
  <c r="R544" i="12"/>
  <c r="Q544" i="12"/>
  <c r="N544" i="12"/>
  <c r="M544" i="12"/>
  <c r="L544" i="12"/>
  <c r="K544" i="12"/>
  <c r="H544" i="12"/>
  <c r="G544" i="12"/>
  <c r="F544" i="12"/>
  <c r="R543" i="12"/>
  <c r="Q543" i="12"/>
  <c r="N543" i="12"/>
  <c r="M543" i="12"/>
  <c r="L543" i="12"/>
  <c r="K543" i="12"/>
  <c r="H543" i="12"/>
  <c r="G543" i="12"/>
  <c r="F543" i="12"/>
  <c r="R542" i="12"/>
  <c r="Q542" i="12"/>
  <c r="N542" i="12"/>
  <c r="M542" i="12"/>
  <c r="L542" i="12"/>
  <c r="K542" i="12"/>
  <c r="H542" i="12"/>
  <c r="G542" i="12"/>
  <c r="F542" i="12"/>
  <c r="R541" i="12"/>
  <c r="Q541" i="12"/>
  <c r="N541" i="12"/>
  <c r="M541" i="12"/>
  <c r="L541" i="12"/>
  <c r="K541" i="12"/>
  <c r="H541" i="12"/>
  <c r="G541" i="12"/>
  <c r="F541" i="12"/>
  <c r="R540" i="12"/>
  <c r="Q540" i="12"/>
  <c r="N540" i="12"/>
  <c r="M540" i="12"/>
  <c r="L540" i="12"/>
  <c r="K540" i="12"/>
  <c r="H540" i="12"/>
  <c r="G540" i="12"/>
  <c r="F540" i="12"/>
  <c r="R539" i="12"/>
  <c r="Q539" i="12"/>
  <c r="N539" i="12"/>
  <c r="M539" i="12"/>
  <c r="L539" i="12"/>
  <c r="K539" i="12"/>
  <c r="H539" i="12"/>
  <c r="G539" i="12"/>
  <c r="F539" i="12"/>
  <c r="R538" i="12"/>
  <c r="Q538" i="12"/>
  <c r="N538" i="12"/>
  <c r="M538" i="12"/>
  <c r="L538" i="12"/>
  <c r="K538" i="12"/>
  <c r="H538" i="12"/>
  <c r="G538" i="12"/>
  <c r="F538" i="12"/>
  <c r="R537" i="12"/>
  <c r="Q537" i="12"/>
  <c r="N537" i="12"/>
  <c r="M537" i="12"/>
  <c r="L537" i="12"/>
  <c r="K537" i="12"/>
  <c r="H537" i="12"/>
  <c r="G537" i="12"/>
  <c r="F537" i="12"/>
  <c r="R536" i="12"/>
  <c r="Q536" i="12"/>
  <c r="N536" i="12"/>
  <c r="M536" i="12"/>
  <c r="L536" i="12"/>
  <c r="K536" i="12"/>
  <c r="H536" i="12"/>
  <c r="G536" i="12"/>
  <c r="F536" i="12"/>
  <c r="R535" i="12"/>
  <c r="Q535" i="12"/>
  <c r="N535" i="12"/>
  <c r="M535" i="12"/>
  <c r="L535" i="12"/>
  <c r="K535" i="12"/>
  <c r="H535" i="12"/>
  <c r="G535" i="12"/>
  <c r="F535" i="12"/>
  <c r="R534" i="12"/>
  <c r="Q534" i="12"/>
  <c r="N534" i="12"/>
  <c r="M534" i="12"/>
  <c r="L534" i="12"/>
  <c r="K534" i="12"/>
  <c r="H534" i="12"/>
  <c r="G534" i="12"/>
  <c r="F534" i="12"/>
  <c r="R533" i="12"/>
  <c r="Q533" i="12"/>
  <c r="N533" i="12"/>
  <c r="M533" i="12"/>
  <c r="L533" i="12"/>
  <c r="K533" i="12"/>
  <c r="H533" i="12"/>
  <c r="G533" i="12"/>
  <c r="F533" i="12"/>
  <c r="R532" i="12"/>
  <c r="Q532" i="12"/>
  <c r="N532" i="12"/>
  <c r="M532" i="12"/>
  <c r="L532" i="12"/>
  <c r="K532" i="12"/>
  <c r="H532" i="12"/>
  <c r="G532" i="12"/>
  <c r="F532" i="12"/>
  <c r="R531" i="12"/>
  <c r="Q531" i="12"/>
  <c r="N531" i="12"/>
  <c r="M531" i="12"/>
  <c r="L531" i="12"/>
  <c r="K531" i="12"/>
  <c r="H531" i="12"/>
  <c r="G531" i="12"/>
  <c r="F531" i="12"/>
  <c r="R530" i="12"/>
  <c r="Q530" i="12"/>
  <c r="N530" i="12"/>
  <c r="M530" i="12"/>
  <c r="L530" i="12"/>
  <c r="K530" i="12"/>
  <c r="H530" i="12"/>
  <c r="G530" i="12"/>
  <c r="F530" i="12"/>
  <c r="R529" i="12"/>
  <c r="Q529" i="12"/>
  <c r="N529" i="12"/>
  <c r="M529" i="12"/>
  <c r="L529" i="12"/>
  <c r="K529" i="12"/>
  <c r="H529" i="12"/>
  <c r="G529" i="12"/>
  <c r="F529" i="12"/>
  <c r="R528" i="12"/>
  <c r="Q528" i="12"/>
  <c r="N528" i="12"/>
  <c r="M528" i="12"/>
  <c r="L528" i="12"/>
  <c r="K528" i="12"/>
  <c r="H528" i="12"/>
  <c r="G528" i="12"/>
  <c r="F528" i="12"/>
  <c r="R527" i="12"/>
  <c r="Q527" i="12"/>
  <c r="N527" i="12"/>
  <c r="M527" i="12"/>
  <c r="L527" i="12"/>
  <c r="K527" i="12"/>
  <c r="H527" i="12"/>
  <c r="G527" i="12"/>
  <c r="F527" i="12"/>
  <c r="R526" i="12"/>
  <c r="Q526" i="12"/>
  <c r="N526" i="12"/>
  <c r="M526" i="12"/>
  <c r="L526" i="12"/>
  <c r="K526" i="12"/>
  <c r="H526" i="12"/>
  <c r="G526" i="12"/>
  <c r="F526" i="12"/>
  <c r="R525" i="12"/>
  <c r="Q525" i="12"/>
  <c r="N525" i="12"/>
  <c r="M525" i="12"/>
  <c r="L525" i="12"/>
  <c r="K525" i="12"/>
  <c r="H525" i="12"/>
  <c r="G525" i="12"/>
  <c r="F525" i="12"/>
  <c r="R524" i="12"/>
  <c r="Q524" i="12"/>
  <c r="N524" i="12"/>
  <c r="M524" i="12"/>
  <c r="L524" i="12"/>
  <c r="K524" i="12"/>
  <c r="H524" i="12"/>
  <c r="G524" i="12"/>
  <c r="F524" i="12"/>
  <c r="R523" i="12"/>
  <c r="Q523" i="12"/>
  <c r="N523" i="12"/>
  <c r="M523" i="12"/>
  <c r="L523" i="12"/>
  <c r="K523" i="12"/>
  <c r="H523" i="12"/>
  <c r="G523" i="12"/>
  <c r="F523" i="12"/>
  <c r="R522" i="12"/>
  <c r="Q522" i="12"/>
  <c r="N522" i="12"/>
  <c r="M522" i="12"/>
  <c r="L522" i="12"/>
  <c r="K522" i="12"/>
  <c r="H522" i="12"/>
  <c r="G522" i="12"/>
  <c r="F522" i="12"/>
  <c r="R521" i="12"/>
  <c r="Q521" i="12"/>
  <c r="N521" i="12"/>
  <c r="M521" i="12"/>
  <c r="L521" i="12"/>
  <c r="K521" i="12"/>
  <c r="H521" i="12"/>
  <c r="G521" i="12"/>
  <c r="F521" i="12"/>
  <c r="R520" i="12"/>
  <c r="Q520" i="12"/>
  <c r="N520" i="12"/>
  <c r="M520" i="12"/>
  <c r="L520" i="12"/>
  <c r="K520" i="12"/>
  <c r="H520" i="12"/>
  <c r="G520" i="12"/>
  <c r="F520" i="12"/>
  <c r="R519" i="12"/>
  <c r="Q519" i="12"/>
  <c r="N519" i="12"/>
  <c r="M519" i="12"/>
  <c r="L519" i="12"/>
  <c r="K519" i="12"/>
  <c r="H519" i="12"/>
  <c r="G519" i="12"/>
  <c r="F519" i="12"/>
  <c r="R518" i="12"/>
  <c r="Q518" i="12"/>
  <c r="N518" i="12"/>
  <c r="M518" i="12"/>
  <c r="L518" i="12"/>
  <c r="K518" i="12"/>
  <c r="H518" i="12"/>
  <c r="G518" i="12"/>
  <c r="F518" i="12"/>
  <c r="R517" i="12"/>
  <c r="Q517" i="12"/>
  <c r="N517" i="12"/>
  <c r="M517" i="12"/>
  <c r="L517" i="12"/>
  <c r="K517" i="12"/>
  <c r="H517" i="12"/>
  <c r="G517" i="12"/>
  <c r="F517" i="12"/>
  <c r="R516" i="12"/>
  <c r="Q516" i="12"/>
  <c r="N516" i="12"/>
  <c r="M516" i="12"/>
  <c r="L516" i="12"/>
  <c r="K516" i="12"/>
  <c r="H516" i="12"/>
  <c r="G516" i="12"/>
  <c r="F516" i="12"/>
  <c r="R515" i="12"/>
  <c r="Q515" i="12"/>
  <c r="N515" i="12"/>
  <c r="M515" i="12"/>
  <c r="L515" i="12"/>
  <c r="K515" i="12"/>
  <c r="H515" i="12"/>
  <c r="G515" i="12"/>
  <c r="F515" i="12"/>
  <c r="R514" i="12"/>
  <c r="Q514" i="12"/>
  <c r="N514" i="12"/>
  <c r="M514" i="12"/>
  <c r="L514" i="12"/>
  <c r="K514" i="12"/>
  <c r="H514" i="12"/>
  <c r="G514" i="12"/>
  <c r="F514" i="12"/>
  <c r="R513" i="12"/>
  <c r="Q513" i="12"/>
  <c r="N513" i="12"/>
  <c r="M513" i="12"/>
  <c r="L513" i="12"/>
  <c r="K513" i="12"/>
  <c r="H513" i="12"/>
  <c r="G513" i="12"/>
  <c r="F513" i="12"/>
  <c r="R512" i="12"/>
  <c r="Q512" i="12"/>
  <c r="N512" i="12"/>
  <c r="M512" i="12"/>
  <c r="L512" i="12"/>
  <c r="K512" i="12"/>
  <c r="H512" i="12"/>
  <c r="G512" i="12"/>
  <c r="F512" i="12"/>
  <c r="R511" i="12"/>
  <c r="Q511" i="12"/>
  <c r="N511" i="12"/>
  <c r="M511" i="12"/>
  <c r="L511" i="12"/>
  <c r="K511" i="12"/>
  <c r="H511" i="12"/>
  <c r="G511" i="12"/>
  <c r="F511" i="12"/>
  <c r="R510" i="12"/>
  <c r="Q510" i="12"/>
  <c r="N510" i="12"/>
  <c r="M510" i="12"/>
  <c r="L510" i="12"/>
  <c r="K510" i="12"/>
  <c r="H510" i="12"/>
  <c r="G510" i="12"/>
  <c r="F510" i="12"/>
  <c r="R509" i="12"/>
  <c r="Q509" i="12"/>
  <c r="N509" i="12"/>
  <c r="M509" i="12"/>
  <c r="L509" i="12"/>
  <c r="K509" i="12"/>
  <c r="H509" i="12"/>
  <c r="G509" i="12"/>
  <c r="F509" i="12"/>
  <c r="R508" i="12"/>
  <c r="Q508" i="12"/>
  <c r="N508" i="12"/>
  <c r="M508" i="12"/>
  <c r="L508" i="12"/>
  <c r="K508" i="12"/>
  <c r="H508" i="12"/>
  <c r="G508" i="12"/>
  <c r="F508" i="12"/>
  <c r="R507" i="12"/>
  <c r="Q507" i="12"/>
  <c r="N507" i="12"/>
  <c r="M507" i="12"/>
  <c r="L507" i="12"/>
  <c r="K507" i="12"/>
  <c r="H507" i="12"/>
  <c r="G507" i="12"/>
  <c r="F507" i="12"/>
  <c r="B507" i="12"/>
  <c r="R506" i="12"/>
  <c r="Q506" i="12"/>
  <c r="N506" i="12"/>
  <c r="M506" i="12"/>
  <c r="L506" i="12"/>
  <c r="K506" i="12"/>
  <c r="H506" i="12"/>
  <c r="G506" i="12"/>
  <c r="F506" i="12"/>
  <c r="B506" i="12"/>
  <c r="R505" i="12"/>
  <c r="Q505" i="12"/>
  <c r="N505" i="12"/>
  <c r="M505" i="12"/>
  <c r="L505" i="12"/>
  <c r="K505" i="12"/>
  <c r="H505" i="12"/>
  <c r="G505" i="12"/>
  <c r="F505" i="12"/>
  <c r="B505" i="12"/>
  <c r="R504" i="12"/>
  <c r="Q504" i="12"/>
  <c r="N504" i="12"/>
  <c r="M504" i="12"/>
  <c r="L504" i="12"/>
  <c r="K504" i="12"/>
  <c r="H504" i="12"/>
  <c r="G504" i="12"/>
  <c r="F504" i="12"/>
  <c r="B504" i="12"/>
  <c r="R503" i="12"/>
  <c r="Q503" i="12"/>
  <c r="N503" i="12"/>
  <c r="M503" i="12"/>
  <c r="L503" i="12"/>
  <c r="K503" i="12"/>
  <c r="H503" i="12"/>
  <c r="G503" i="12"/>
  <c r="F503" i="12"/>
  <c r="B503" i="12"/>
  <c r="R502" i="12"/>
  <c r="Q502" i="12"/>
  <c r="N502" i="12"/>
  <c r="M502" i="12"/>
  <c r="L502" i="12"/>
  <c r="K502" i="12"/>
  <c r="H502" i="12"/>
  <c r="G502" i="12"/>
  <c r="F502" i="12"/>
  <c r="B502" i="12"/>
  <c r="R501" i="12"/>
  <c r="Q501" i="12"/>
  <c r="N501" i="12"/>
  <c r="M501" i="12"/>
  <c r="L501" i="12"/>
  <c r="K501" i="12"/>
  <c r="H501" i="12"/>
  <c r="G501" i="12"/>
  <c r="F501" i="12"/>
  <c r="B501" i="12"/>
  <c r="R500" i="12"/>
  <c r="Q500" i="12"/>
  <c r="N500" i="12"/>
  <c r="M500" i="12"/>
  <c r="L500" i="12"/>
  <c r="K500" i="12"/>
  <c r="H500" i="12"/>
  <c r="G500" i="12"/>
  <c r="F500" i="12"/>
  <c r="B500" i="12"/>
  <c r="R499" i="12"/>
  <c r="Q499" i="12"/>
  <c r="N499" i="12"/>
  <c r="M499" i="12"/>
  <c r="L499" i="12"/>
  <c r="K499" i="12"/>
  <c r="H499" i="12"/>
  <c r="G499" i="12"/>
  <c r="F499" i="12"/>
  <c r="B499" i="12"/>
  <c r="R498" i="12"/>
  <c r="Q498" i="12"/>
  <c r="N498" i="12"/>
  <c r="M498" i="12"/>
  <c r="L498" i="12"/>
  <c r="K498" i="12"/>
  <c r="H498" i="12"/>
  <c r="G498" i="12"/>
  <c r="F498" i="12"/>
  <c r="B498" i="12"/>
  <c r="R497" i="12"/>
  <c r="Q497" i="12"/>
  <c r="N497" i="12"/>
  <c r="M497" i="12"/>
  <c r="L497" i="12"/>
  <c r="K497" i="12"/>
  <c r="H497" i="12"/>
  <c r="G497" i="12"/>
  <c r="F497" i="12"/>
  <c r="B497" i="12"/>
  <c r="R496" i="12"/>
  <c r="Q496" i="12"/>
  <c r="N496" i="12"/>
  <c r="M496" i="12"/>
  <c r="L496" i="12"/>
  <c r="K496" i="12"/>
  <c r="H496" i="12"/>
  <c r="G496" i="12"/>
  <c r="F496" i="12"/>
  <c r="B496" i="12"/>
  <c r="R495" i="12"/>
  <c r="Q495" i="12"/>
  <c r="N495" i="12"/>
  <c r="M495" i="12"/>
  <c r="L495" i="12"/>
  <c r="K495" i="12"/>
  <c r="H495" i="12"/>
  <c r="G495" i="12"/>
  <c r="F495" i="12"/>
  <c r="B495" i="12"/>
  <c r="R494" i="12"/>
  <c r="Q494" i="12"/>
  <c r="N494" i="12"/>
  <c r="M494" i="12"/>
  <c r="L494" i="12"/>
  <c r="K494" i="12"/>
  <c r="H494" i="12"/>
  <c r="G494" i="12"/>
  <c r="F494" i="12"/>
  <c r="B494" i="12"/>
  <c r="R493" i="12"/>
  <c r="Q493" i="12"/>
  <c r="N493" i="12"/>
  <c r="M493" i="12"/>
  <c r="L493" i="12"/>
  <c r="K493" i="12"/>
  <c r="H493" i="12"/>
  <c r="G493" i="12"/>
  <c r="F493" i="12"/>
  <c r="B493" i="12"/>
  <c r="R492" i="12"/>
  <c r="Q492" i="12"/>
  <c r="N492" i="12"/>
  <c r="M492" i="12"/>
  <c r="L492" i="12"/>
  <c r="K492" i="12"/>
  <c r="H492" i="12"/>
  <c r="G492" i="12"/>
  <c r="F492" i="12"/>
  <c r="B492" i="12"/>
  <c r="R491" i="12"/>
  <c r="Q491" i="12"/>
  <c r="N491" i="12"/>
  <c r="M491" i="12"/>
  <c r="L491" i="12"/>
  <c r="K491" i="12"/>
  <c r="H491" i="12"/>
  <c r="G491" i="12"/>
  <c r="F491" i="12"/>
  <c r="B491" i="12"/>
  <c r="R490" i="12"/>
  <c r="Q490" i="12"/>
  <c r="N490" i="12"/>
  <c r="M490" i="12"/>
  <c r="L490" i="12"/>
  <c r="K490" i="12"/>
  <c r="H490" i="12"/>
  <c r="G490" i="12"/>
  <c r="F490" i="12"/>
  <c r="B490" i="12"/>
  <c r="R489" i="12"/>
  <c r="Q489" i="12"/>
  <c r="N489" i="12"/>
  <c r="M489" i="12"/>
  <c r="L489" i="12"/>
  <c r="K489" i="12"/>
  <c r="H489" i="12"/>
  <c r="G489" i="12"/>
  <c r="F489" i="12"/>
  <c r="B489" i="12"/>
  <c r="R488" i="12"/>
  <c r="Q488" i="12"/>
  <c r="N488" i="12"/>
  <c r="M488" i="12"/>
  <c r="L488" i="12"/>
  <c r="K488" i="12"/>
  <c r="H488" i="12"/>
  <c r="G488" i="12"/>
  <c r="F488" i="12"/>
  <c r="B488" i="12"/>
  <c r="R487" i="12"/>
  <c r="Q487" i="12"/>
  <c r="N487" i="12"/>
  <c r="M487" i="12"/>
  <c r="L487" i="12"/>
  <c r="K487" i="12"/>
  <c r="H487" i="12"/>
  <c r="G487" i="12"/>
  <c r="F487" i="12"/>
  <c r="B487" i="12"/>
  <c r="R486" i="12"/>
  <c r="Q486" i="12"/>
  <c r="N486" i="12"/>
  <c r="M486" i="12"/>
  <c r="L486" i="12"/>
  <c r="K486" i="12"/>
  <c r="H486" i="12"/>
  <c r="G486" i="12"/>
  <c r="F486" i="12"/>
  <c r="B486" i="12"/>
  <c r="R485" i="12"/>
  <c r="Q485" i="12"/>
  <c r="N485" i="12"/>
  <c r="M485" i="12"/>
  <c r="L485" i="12"/>
  <c r="K485" i="12"/>
  <c r="H485" i="12"/>
  <c r="G485" i="12"/>
  <c r="F485" i="12"/>
  <c r="B485" i="12"/>
  <c r="R484" i="12"/>
  <c r="Q484" i="12"/>
  <c r="N484" i="12"/>
  <c r="M484" i="12"/>
  <c r="L484" i="12"/>
  <c r="K484" i="12"/>
  <c r="H484" i="12"/>
  <c r="G484" i="12"/>
  <c r="F484" i="12"/>
  <c r="B484" i="12"/>
  <c r="R483" i="12"/>
  <c r="Q483" i="12"/>
  <c r="N483" i="12"/>
  <c r="M483" i="12"/>
  <c r="L483" i="12"/>
  <c r="K483" i="12"/>
  <c r="H483" i="12"/>
  <c r="G483" i="12"/>
  <c r="F483" i="12"/>
  <c r="B483" i="12"/>
  <c r="R482" i="12"/>
  <c r="Q482" i="12"/>
  <c r="N482" i="12"/>
  <c r="M482" i="12"/>
  <c r="L482" i="12"/>
  <c r="K482" i="12"/>
  <c r="H482" i="12"/>
  <c r="G482" i="12"/>
  <c r="F482" i="12"/>
  <c r="B482" i="12"/>
  <c r="R481" i="12"/>
  <c r="Q481" i="12"/>
  <c r="N481" i="12"/>
  <c r="M481" i="12"/>
  <c r="L481" i="12"/>
  <c r="K481" i="12"/>
  <c r="H481" i="12"/>
  <c r="G481" i="12"/>
  <c r="F481" i="12"/>
  <c r="B481" i="12"/>
  <c r="R480" i="12"/>
  <c r="Q480" i="12"/>
  <c r="N480" i="12"/>
  <c r="M480" i="12"/>
  <c r="L480" i="12"/>
  <c r="K480" i="12"/>
  <c r="H480" i="12"/>
  <c r="G480" i="12"/>
  <c r="F480" i="12"/>
  <c r="B480" i="12"/>
  <c r="R479" i="12"/>
  <c r="Q479" i="12"/>
  <c r="N479" i="12"/>
  <c r="M479" i="12"/>
  <c r="L479" i="12"/>
  <c r="K479" i="12"/>
  <c r="H479" i="12"/>
  <c r="G479" i="12"/>
  <c r="F479" i="12"/>
  <c r="B479" i="12"/>
  <c r="R478" i="12"/>
  <c r="Q478" i="12"/>
  <c r="N478" i="12"/>
  <c r="M478" i="12"/>
  <c r="L478" i="12"/>
  <c r="K478" i="12"/>
  <c r="H478" i="12"/>
  <c r="G478" i="12"/>
  <c r="F478" i="12"/>
  <c r="B478" i="12"/>
  <c r="R477" i="12"/>
  <c r="Q477" i="12"/>
  <c r="N477" i="12"/>
  <c r="M477" i="12"/>
  <c r="L477" i="12"/>
  <c r="K477" i="12"/>
  <c r="H477" i="12"/>
  <c r="G477" i="12"/>
  <c r="F477" i="12"/>
  <c r="B477" i="12"/>
  <c r="R476" i="12"/>
  <c r="Q476" i="12"/>
  <c r="N476" i="12"/>
  <c r="M476" i="12"/>
  <c r="L476" i="12"/>
  <c r="K476" i="12"/>
  <c r="H476" i="12"/>
  <c r="G476" i="12"/>
  <c r="F476" i="12"/>
  <c r="B476" i="12"/>
  <c r="R475" i="12"/>
  <c r="Q475" i="12"/>
  <c r="N475" i="12"/>
  <c r="M475" i="12"/>
  <c r="L475" i="12"/>
  <c r="K475" i="12"/>
  <c r="H475" i="12"/>
  <c r="G475" i="12"/>
  <c r="F475" i="12"/>
  <c r="B475" i="12"/>
  <c r="R474" i="12"/>
  <c r="Q474" i="12"/>
  <c r="N474" i="12"/>
  <c r="M474" i="12"/>
  <c r="L474" i="12"/>
  <c r="K474" i="12"/>
  <c r="H474" i="12"/>
  <c r="G474" i="12"/>
  <c r="F474" i="12"/>
  <c r="B474" i="12"/>
  <c r="R473" i="12"/>
  <c r="Q473" i="12"/>
  <c r="N473" i="12"/>
  <c r="M473" i="12"/>
  <c r="L473" i="12"/>
  <c r="K473" i="12"/>
  <c r="H473" i="12"/>
  <c r="G473" i="12"/>
  <c r="F473" i="12"/>
  <c r="B473" i="12"/>
  <c r="R472" i="12"/>
  <c r="Q472" i="12"/>
  <c r="N472" i="12"/>
  <c r="M472" i="12"/>
  <c r="L472" i="12"/>
  <c r="K472" i="12"/>
  <c r="H472" i="12"/>
  <c r="G472" i="12"/>
  <c r="F472" i="12"/>
  <c r="B472" i="12"/>
  <c r="R471" i="12"/>
  <c r="Q471" i="12"/>
  <c r="N471" i="12"/>
  <c r="M471" i="12"/>
  <c r="L471" i="12"/>
  <c r="K471" i="12"/>
  <c r="H471" i="12"/>
  <c r="G471" i="12"/>
  <c r="F471" i="12"/>
  <c r="B471" i="12"/>
  <c r="R470" i="12"/>
  <c r="Q470" i="12"/>
  <c r="N470" i="12"/>
  <c r="M470" i="12"/>
  <c r="L470" i="12"/>
  <c r="K470" i="12"/>
  <c r="H470" i="12"/>
  <c r="G470" i="12"/>
  <c r="F470" i="12"/>
  <c r="B470" i="12"/>
  <c r="R469" i="12"/>
  <c r="Q469" i="12"/>
  <c r="N469" i="12"/>
  <c r="M469" i="12"/>
  <c r="L469" i="12"/>
  <c r="K469" i="12"/>
  <c r="H469" i="12"/>
  <c r="G469" i="12"/>
  <c r="F469" i="12"/>
  <c r="B469" i="12"/>
  <c r="R468" i="12"/>
  <c r="Q468" i="12"/>
  <c r="N468" i="12"/>
  <c r="M468" i="12"/>
  <c r="L468" i="12"/>
  <c r="K468" i="12"/>
  <c r="H468" i="12"/>
  <c r="G468" i="12"/>
  <c r="F468" i="12"/>
  <c r="B468" i="12"/>
  <c r="R467" i="12"/>
  <c r="Q467" i="12"/>
  <c r="N467" i="12"/>
  <c r="M467" i="12"/>
  <c r="L467" i="12"/>
  <c r="K467" i="12"/>
  <c r="H467" i="12"/>
  <c r="G467" i="12"/>
  <c r="F467" i="12"/>
  <c r="B467" i="12"/>
  <c r="R466" i="12"/>
  <c r="Q466" i="12"/>
  <c r="N466" i="12"/>
  <c r="M466" i="12"/>
  <c r="L466" i="12"/>
  <c r="K466" i="12"/>
  <c r="H466" i="12"/>
  <c r="G466" i="12"/>
  <c r="F466" i="12"/>
  <c r="B466" i="12"/>
  <c r="R465" i="12"/>
  <c r="Q465" i="12"/>
  <c r="N465" i="12"/>
  <c r="M465" i="12"/>
  <c r="L465" i="12"/>
  <c r="K465" i="12"/>
  <c r="H465" i="12"/>
  <c r="G465" i="12"/>
  <c r="F465" i="12"/>
  <c r="B465" i="12"/>
  <c r="R464" i="12"/>
  <c r="Q464" i="12"/>
  <c r="N464" i="12"/>
  <c r="M464" i="12"/>
  <c r="L464" i="12"/>
  <c r="K464" i="12"/>
  <c r="H464" i="12"/>
  <c r="G464" i="12"/>
  <c r="F464" i="12"/>
  <c r="B464" i="12"/>
  <c r="R463" i="12"/>
  <c r="Q463" i="12"/>
  <c r="N463" i="12"/>
  <c r="M463" i="12"/>
  <c r="L463" i="12"/>
  <c r="K463" i="12"/>
  <c r="H463" i="12"/>
  <c r="G463" i="12"/>
  <c r="F463" i="12"/>
  <c r="B463" i="12"/>
  <c r="R462" i="12"/>
  <c r="Q462" i="12"/>
  <c r="N462" i="12"/>
  <c r="M462" i="12"/>
  <c r="L462" i="12"/>
  <c r="K462" i="12"/>
  <c r="H462" i="12"/>
  <c r="G462" i="12"/>
  <c r="F462" i="12"/>
  <c r="B462" i="12"/>
  <c r="R461" i="12"/>
  <c r="Q461" i="12"/>
  <c r="N461" i="12"/>
  <c r="M461" i="12"/>
  <c r="L461" i="12"/>
  <c r="K461" i="12"/>
  <c r="H461" i="12"/>
  <c r="G461" i="12"/>
  <c r="F461" i="12"/>
  <c r="B461" i="12"/>
  <c r="R460" i="12"/>
  <c r="Q460" i="12"/>
  <c r="N460" i="12"/>
  <c r="M460" i="12"/>
  <c r="L460" i="12"/>
  <c r="K460" i="12"/>
  <c r="H460" i="12"/>
  <c r="G460" i="12"/>
  <c r="F460" i="12"/>
  <c r="B460" i="12"/>
  <c r="R459" i="12"/>
  <c r="Q459" i="12"/>
  <c r="N459" i="12"/>
  <c r="M459" i="12"/>
  <c r="L459" i="12"/>
  <c r="K459" i="12"/>
  <c r="H459" i="12"/>
  <c r="G459" i="12"/>
  <c r="F459" i="12"/>
  <c r="B459" i="12"/>
  <c r="R458" i="12"/>
  <c r="Q458" i="12"/>
  <c r="N458" i="12"/>
  <c r="M458" i="12"/>
  <c r="L458" i="12"/>
  <c r="K458" i="12"/>
  <c r="H458" i="12"/>
  <c r="G458" i="12"/>
  <c r="F458" i="12"/>
  <c r="B458" i="12"/>
  <c r="R457" i="12"/>
  <c r="Q457" i="12"/>
  <c r="N457" i="12"/>
  <c r="M457" i="12"/>
  <c r="L457" i="12"/>
  <c r="K457" i="12"/>
  <c r="H457" i="12"/>
  <c r="G457" i="12"/>
  <c r="F457" i="12"/>
  <c r="B457" i="12"/>
  <c r="R456" i="12"/>
  <c r="Q456" i="12"/>
  <c r="N456" i="12"/>
  <c r="M456" i="12"/>
  <c r="L456" i="12"/>
  <c r="K456" i="12"/>
  <c r="H456" i="12"/>
  <c r="G456" i="12"/>
  <c r="F456" i="12"/>
  <c r="B456" i="12"/>
  <c r="R455" i="12"/>
  <c r="Q455" i="12"/>
  <c r="N455" i="12"/>
  <c r="M455" i="12"/>
  <c r="L455" i="12"/>
  <c r="K455" i="12"/>
  <c r="H455" i="12"/>
  <c r="G455" i="12"/>
  <c r="F455" i="12"/>
  <c r="B455" i="12"/>
  <c r="R454" i="12"/>
  <c r="Q454" i="12"/>
  <c r="N454" i="12"/>
  <c r="M454" i="12"/>
  <c r="L454" i="12"/>
  <c r="K454" i="12"/>
  <c r="H454" i="12"/>
  <c r="G454" i="12"/>
  <c r="F454" i="12"/>
  <c r="B454" i="12"/>
  <c r="R453" i="12"/>
  <c r="Q453" i="12"/>
  <c r="N453" i="12"/>
  <c r="M453" i="12"/>
  <c r="L453" i="12"/>
  <c r="K453" i="12"/>
  <c r="H453" i="12"/>
  <c r="G453" i="12"/>
  <c r="F453" i="12"/>
  <c r="B453" i="12"/>
  <c r="R452" i="12"/>
  <c r="Q452" i="12"/>
  <c r="N452" i="12"/>
  <c r="M452" i="12"/>
  <c r="L452" i="12"/>
  <c r="K452" i="12"/>
  <c r="H452" i="12"/>
  <c r="G452" i="12"/>
  <c r="F452" i="12"/>
  <c r="B452" i="12"/>
  <c r="R451" i="12"/>
  <c r="Q451" i="12"/>
  <c r="N451" i="12"/>
  <c r="M451" i="12"/>
  <c r="L451" i="12"/>
  <c r="K451" i="12"/>
  <c r="H451" i="12"/>
  <c r="G451" i="12"/>
  <c r="F451" i="12"/>
  <c r="B451" i="12"/>
  <c r="R450" i="12"/>
  <c r="Q450" i="12"/>
  <c r="N450" i="12"/>
  <c r="M450" i="12"/>
  <c r="L450" i="12"/>
  <c r="K450" i="12"/>
  <c r="H450" i="12"/>
  <c r="G450" i="12"/>
  <c r="F450" i="12"/>
  <c r="B450" i="12"/>
  <c r="R449" i="12"/>
  <c r="Q449" i="12"/>
  <c r="N449" i="12"/>
  <c r="M449" i="12"/>
  <c r="L449" i="12"/>
  <c r="K449" i="12"/>
  <c r="H449" i="12"/>
  <c r="G449" i="12"/>
  <c r="F449" i="12"/>
  <c r="B449" i="12"/>
  <c r="R448" i="12"/>
  <c r="Q448" i="12"/>
  <c r="N448" i="12"/>
  <c r="M448" i="12"/>
  <c r="L448" i="12"/>
  <c r="K448" i="12"/>
  <c r="H448" i="12"/>
  <c r="G448" i="12"/>
  <c r="F448" i="12"/>
  <c r="B448" i="12"/>
  <c r="R447" i="12"/>
  <c r="Q447" i="12"/>
  <c r="N447" i="12"/>
  <c r="M447" i="12"/>
  <c r="L447" i="12"/>
  <c r="K447" i="12"/>
  <c r="H447" i="12"/>
  <c r="G447" i="12"/>
  <c r="F447" i="12"/>
  <c r="B447" i="12"/>
  <c r="R446" i="12"/>
  <c r="Q446" i="12"/>
  <c r="N446" i="12"/>
  <c r="M446" i="12"/>
  <c r="L446" i="12"/>
  <c r="K446" i="12"/>
  <c r="H446" i="12"/>
  <c r="G446" i="12"/>
  <c r="F446" i="12"/>
  <c r="B446" i="12"/>
  <c r="R445" i="12"/>
  <c r="Q445" i="12"/>
  <c r="N445" i="12"/>
  <c r="M445" i="12"/>
  <c r="L445" i="12"/>
  <c r="K445" i="12"/>
  <c r="H445" i="12"/>
  <c r="G445" i="12"/>
  <c r="F445" i="12"/>
  <c r="B445" i="12"/>
  <c r="R444" i="12"/>
  <c r="Q444" i="12"/>
  <c r="N444" i="12"/>
  <c r="M444" i="12"/>
  <c r="L444" i="12"/>
  <c r="K444" i="12"/>
  <c r="H444" i="12"/>
  <c r="G444" i="12"/>
  <c r="F444" i="12"/>
  <c r="B444" i="12"/>
  <c r="R443" i="12"/>
  <c r="Q443" i="12"/>
  <c r="N443" i="12"/>
  <c r="M443" i="12"/>
  <c r="L443" i="12"/>
  <c r="K443" i="12"/>
  <c r="H443" i="12"/>
  <c r="G443" i="12"/>
  <c r="F443" i="12"/>
  <c r="B443" i="12"/>
  <c r="R442" i="12"/>
  <c r="Q442" i="12"/>
  <c r="N442" i="12"/>
  <c r="M442" i="12"/>
  <c r="L442" i="12"/>
  <c r="K442" i="12"/>
  <c r="H442" i="12"/>
  <c r="G442" i="12"/>
  <c r="F442" i="12"/>
  <c r="B442" i="12"/>
  <c r="R441" i="12"/>
  <c r="Q441" i="12"/>
  <c r="N441" i="12"/>
  <c r="M441" i="12"/>
  <c r="L441" i="12"/>
  <c r="K441" i="12"/>
  <c r="H441" i="12"/>
  <c r="G441" i="12"/>
  <c r="F441" i="12"/>
  <c r="B441" i="12"/>
  <c r="R440" i="12"/>
  <c r="Q440" i="12"/>
  <c r="N440" i="12"/>
  <c r="M440" i="12"/>
  <c r="L440" i="12"/>
  <c r="K440" i="12"/>
  <c r="H440" i="12"/>
  <c r="G440" i="12"/>
  <c r="F440" i="12"/>
  <c r="B440" i="12"/>
  <c r="R439" i="12"/>
  <c r="Q439" i="12"/>
  <c r="N439" i="12"/>
  <c r="M439" i="12"/>
  <c r="L439" i="12"/>
  <c r="K439" i="12"/>
  <c r="H439" i="12"/>
  <c r="G439" i="12"/>
  <c r="F439" i="12"/>
  <c r="B439" i="12"/>
  <c r="R438" i="12"/>
  <c r="Q438" i="12"/>
  <c r="N438" i="12"/>
  <c r="M438" i="12"/>
  <c r="L438" i="12"/>
  <c r="K438" i="12"/>
  <c r="H438" i="12"/>
  <c r="G438" i="12"/>
  <c r="F438" i="12"/>
  <c r="B438" i="12"/>
  <c r="R437" i="12"/>
  <c r="Q437" i="12"/>
  <c r="N437" i="12"/>
  <c r="M437" i="12"/>
  <c r="L437" i="12"/>
  <c r="K437" i="12"/>
  <c r="H437" i="12"/>
  <c r="G437" i="12"/>
  <c r="F437" i="12"/>
  <c r="B437" i="12"/>
  <c r="R436" i="12"/>
  <c r="Q436" i="12"/>
  <c r="N436" i="12"/>
  <c r="M436" i="12"/>
  <c r="L436" i="12"/>
  <c r="K436" i="12"/>
  <c r="H436" i="12"/>
  <c r="G436" i="12"/>
  <c r="F436" i="12"/>
  <c r="B436" i="12"/>
  <c r="R435" i="12"/>
  <c r="Q435" i="12"/>
  <c r="N435" i="12"/>
  <c r="M435" i="12"/>
  <c r="L435" i="12"/>
  <c r="K435" i="12"/>
  <c r="H435" i="12"/>
  <c r="G435" i="12"/>
  <c r="F435" i="12"/>
  <c r="B435" i="12"/>
  <c r="R434" i="12"/>
  <c r="Q434" i="12"/>
  <c r="N434" i="12"/>
  <c r="M434" i="12"/>
  <c r="L434" i="12"/>
  <c r="K434" i="12"/>
  <c r="H434" i="12"/>
  <c r="G434" i="12"/>
  <c r="F434" i="12"/>
  <c r="B434" i="12"/>
  <c r="R433" i="12"/>
  <c r="Q433" i="12"/>
  <c r="N433" i="12"/>
  <c r="M433" i="12"/>
  <c r="L433" i="12"/>
  <c r="K433" i="12"/>
  <c r="H433" i="12"/>
  <c r="G433" i="12"/>
  <c r="F433" i="12"/>
  <c r="B433" i="12"/>
  <c r="R432" i="12"/>
  <c r="Q432" i="12"/>
  <c r="N432" i="12"/>
  <c r="M432" i="12"/>
  <c r="L432" i="12"/>
  <c r="K432" i="12"/>
  <c r="H432" i="12"/>
  <c r="G432" i="12"/>
  <c r="F432" i="12"/>
  <c r="B432" i="12"/>
  <c r="R431" i="12"/>
  <c r="Q431" i="12"/>
  <c r="N431" i="12"/>
  <c r="M431" i="12"/>
  <c r="L431" i="12"/>
  <c r="K431" i="12"/>
  <c r="H431" i="12"/>
  <c r="G431" i="12"/>
  <c r="F431" i="12"/>
  <c r="B431" i="12"/>
  <c r="R430" i="12"/>
  <c r="Q430" i="12"/>
  <c r="N430" i="12"/>
  <c r="M430" i="12"/>
  <c r="L430" i="12"/>
  <c r="K430" i="12"/>
  <c r="H430" i="12"/>
  <c r="G430" i="12"/>
  <c r="F430" i="12"/>
  <c r="B430" i="12"/>
  <c r="R429" i="12"/>
  <c r="Q429" i="12"/>
  <c r="N429" i="12"/>
  <c r="M429" i="12"/>
  <c r="L429" i="12"/>
  <c r="K429" i="12"/>
  <c r="H429" i="12"/>
  <c r="G429" i="12"/>
  <c r="F429" i="12"/>
  <c r="B429" i="12"/>
  <c r="R428" i="12"/>
  <c r="Q428" i="12"/>
  <c r="N428" i="12"/>
  <c r="M428" i="12"/>
  <c r="L428" i="12"/>
  <c r="K428" i="12"/>
  <c r="H428" i="12"/>
  <c r="G428" i="12"/>
  <c r="F428" i="12"/>
  <c r="B428" i="12"/>
  <c r="R427" i="12"/>
  <c r="Q427" i="12"/>
  <c r="N427" i="12"/>
  <c r="M427" i="12"/>
  <c r="L427" i="12"/>
  <c r="K427" i="12"/>
  <c r="H427" i="12"/>
  <c r="G427" i="12"/>
  <c r="F427" i="12"/>
  <c r="B427" i="12"/>
  <c r="R426" i="12"/>
  <c r="Q426" i="12"/>
  <c r="N426" i="12"/>
  <c r="M426" i="12"/>
  <c r="L426" i="12"/>
  <c r="K426" i="12"/>
  <c r="H426" i="12"/>
  <c r="G426" i="12"/>
  <c r="F426" i="12"/>
  <c r="B426" i="12"/>
  <c r="R425" i="12"/>
  <c r="Q425" i="12"/>
  <c r="N425" i="12"/>
  <c r="M425" i="12"/>
  <c r="L425" i="12"/>
  <c r="K425" i="12"/>
  <c r="H425" i="12"/>
  <c r="G425" i="12"/>
  <c r="F425" i="12"/>
  <c r="B425" i="12"/>
  <c r="R424" i="12"/>
  <c r="Q424" i="12"/>
  <c r="N424" i="12"/>
  <c r="M424" i="12"/>
  <c r="L424" i="12"/>
  <c r="K424" i="12"/>
  <c r="H424" i="12"/>
  <c r="G424" i="12"/>
  <c r="F424" i="12"/>
  <c r="B424" i="12"/>
  <c r="R423" i="12"/>
  <c r="Q423" i="12"/>
  <c r="N423" i="12"/>
  <c r="M423" i="12"/>
  <c r="L423" i="12"/>
  <c r="K423" i="12"/>
  <c r="H423" i="12"/>
  <c r="G423" i="12"/>
  <c r="F423" i="12"/>
  <c r="B423" i="12"/>
  <c r="R422" i="12"/>
  <c r="Q422" i="12"/>
  <c r="N422" i="12"/>
  <c r="M422" i="12"/>
  <c r="L422" i="12"/>
  <c r="K422" i="12"/>
  <c r="H422" i="12"/>
  <c r="G422" i="12"/>
  <c r="F422" i="12"/>
  <c r="B422" i="12"/>
  <c r="R421" i="12"/>
  <c r="Q421" i="12"/>
  <c r="N421" i="12"/>
  <c r="M421" i="12"/>
  <c r="L421" i="12"/>
  <c r="K421" i="12"/>
  <c r="H421" i="12"/>
  <c r="G421" i="12"/>
  <c r="F421" i="12"/>
  <c r="B421" i="12"/>
  <c r="R420" i="12"/>
  <c r="Q420" i="12"/>
  <c r="N420" i="12"/>
  <c r="M420" i="12"/>
  <c r="L420" i="12"/>
  <c r="K420" i="12"/>
  <c r="H420" i="12"/>
  <c r="G420" i="12"/>
  <c r="F420" i="12"/>
  <c r="B420" i="12"/>
  <c r="R419" i="12"/>
  <c r="Q419" i="12"/>
  <c r="N419" i="12"/>
  <c r="M419" i="12"/>
  <c r="L419" i="12"/>
  <c r="K419" i="12"/>
  <c r="H419" i="12"/>
  <c r="G419" i="12"/>
  <c r="F419" i="12"/>
  <c r="B419" i="12"/>
  <c r="R418" i="12"/>
  <c r="Q418" i="12"/>
  <c r="N418" i="12"/>
  <c r="M418" i="12"/>
  <c r="L418" i="12"/>
  <c r="K418" i="12"/>
  <c r="H418" i="12"/>
  <c r="G418" i="12"/>
  <c r="F418" i="12"/>
  <c r="B418" i="12"/>
  <c r="R417" i="12"/>
  <c r="Q417" i="12"/>
  <c r="N417" i="12"/>
  <c r="M417" i="12"/>
  <c r="L417" i="12"/>
  <c r="K417" i="12"/>
  <c r="H417" i="12"/>
  <c r="G417" i="12"/>
  <c r="F417" i="12"/>
  <c r="B417" i="12"/>
  <c r="R416" i="12"/>
  <c r="Q416" i="12"/>
  <c r="N416" i="12"/>
  <c r="M416" i="12"/>
  <c r="L416" i="12"/>
  <c r="K416" i="12"/>
  <c r="H416" i="12"/>
  <c r="G416" i="12"/>
  <c r="F416" i="12"/>
  <c r="B416" i="12"/>
  <c r="R415" i="12"/>
  <c r="Q415" i="12"/>
  <c r="N415" i="12"/>
  <c r="M415" i="12"/>
  <c r="L415" i="12"/>
  <c r="K415" i="12"/>
  <c r="H415" i="12"/>
  <c r="G415" i="12"/>
  <c r="F415" i="12"/>
  <c r="B415" i="12"/>
  <c r="R414" i="12"/>
  <c r="Q414" i="12"/>
  <c r="N414" i="12"/>
  <c r="M414" i="12"/>
  <c r="L414" i="12"/>
  <c r="K414" i="12"/>
  <c r="H414" i="12"/>
  <c r="G414" i="12"/>
  <c r="F414" i="12"/>
  <c r="B414" i="12"/>
  <c r="R413" i="12"/>
  <c r="Q413" i="12"/>
  <c r="N413" i="12"/>
  <c r="M413" i="12"/>
  <c r="L413" i="12"/>
  <c r="K413" i="12"/>
  <c r="H413" i="12"/>
  <c r="G413" i="12"/>
  <c r="F413" i="12"/>
  <c r="B413" i="12"/>
  <c r="R412" i="12"/>
  <c r="Q412" i="12"/>
  <c r="N412" i="12"/>
  <c r="M412" i="12"/>
  <c r="L412" i="12"/>
  <c r="K412" i="12"/>
  <c r="H412" i="12"/>
  <c r="G412" i="12"/>
  <c r="F412" i="12"/>
  <c r="B412" i="12"/>
  <c r="R411" i="12"/>
  <c r="Q411" i="12"/>
  <c r="N411" i="12"/>
  <c r="M411" i="12"/>
  <c r="L411" i="12"/>
  <c r="K411" i="12"/>
  <c r="H411" i="12"/>
  <c r="G411" i="12"/>
  <c r="F411" i="12"/>
  <c r="B411" i="12"/>
  <c r="R410" i="12"/>
  <c r="Q410" i="12"/>
  <c r="N410" i="12"/>
  <c r="M410" i="12"/>
  <c r="L410" i="12"/>
  <c r="K410" i="12"/>
  <c r="H410" i="12"/>
  <c r="G410" i="12"/>
  <c r="F410" i="12"/>
  <c r="B410" i="12"/>
  <c r="R409" i="12"/>
  <c r="Q409" i="12"/>
  <c r="N409" i="12"/>
  <c r="M409" i="12"/>
  <c r="L409" i="12"/>
  <c r="K409" i="12"/>
  <c r="H409" i="12"/>
  <c r="G409" i="12"/>
  <c r="F409" i="12"/>
  <c r="B409" i="12"/>
  <c r="R408" i="12"/>
  <c r="Q408" i="12"/>
  <c r="N408" i="12"/>
  <c r="M408" i="12"/>
  <c r="L408" i="12"/>
  <c r="K408" i="12"/>
  <c r="H408" i="12"/>
  <c r="G408" i="12"/>
  <c r="F408" i="12"/>
  <c r="B408" i="12"/>
  <c r="R407" i="12"/>
  <c r="Q407" i="12"/>
  <c r="N407" i="12"/>
  <c r="M407" i="12"/>
  <c r="L407" i="12"/>
  <c r="K407" i="12"/>
  <c r="H407" i="12"/>
  <c r="G407" i="12"/>
  <c r="F407" i="12"/>
  <c r="B407" i="12"/>
  <c r="R406" i="12"/>
  <c r="Q406" i="12"/>
  <c r="N406" i="12"/>
  <c r="M406" i="12"/>
  <c r="L406" i="12"/>
  <c r="K406" i="12"/>
  <c r="H406" i="12"/>
  <c r="G406" i="12"/>
  <c r="F406" i="12"/>
  <c r="B406" i="12"/>
  <c r="R405" i="12"/>
  <c r="Q405" i="12"/>
  <c r="N405" i="12"/>
  <c r="M405" i="12"/>
  <c r="L405" i="12"/>
  <c r="K405" i="12"/>
  <c r="H405" i="12"/>
  <c r="G405" i="12"/>
  <c r="F405" i="12"/>
  <c r="B405" i="12"/>
  <c r="R404" i="12"/>
  <c r="Q404" i="12"/>
  <c r="N404" i="12"/>
  <c r="M404" i="12"/>
  <c r="L404" i="12"/>
  <c r="K404" i="12"/>
  <c r="H404" i="12"/>
  <c r="G404" i="12"/>
  <c r="F404" i="12"/>
  <c r="B404" i="12"/>
  <c r="R403" i="12"/>
  <c r="Q403" i="12"/>
  <c r="N403" i="12"/>
  <c r="M403" i="12"/>
  <c r="L403" i="12"/>
  <c r="K403" i="12"/>
  <c r="H403" i="12"/>
  <c r="G403" i="12"/>
  <c r="F403" i="12"/>
  <c r="B403" i="12"/>
  <c r="R402" i="12"/>
  <c r="Q402" i="12"/>
  <c r="N402" i="12"/>
  <c r="M402" i="12"/>
  <c r="L402" i="12"/>
  <c r="K402" i="12"/>
  <c r="H402" i="12"/>
  <c r="G402" i="12"/>
  <c r="F402" i="12"/>
  <c r="B402" i="12"/>
  <c r="R401" i="12"/>
  <c r="Q401" i="12"/>
  <c r="N401" i="12"/>
  <c r="M401" i="12"/>
  <c r="L401" i="12"/>
  <c r="K401" i="12"/>
  <c r="H401" i="12"/>
  <c r="G401" i="12"/>
  <c r="F401" i="12"/>
  <c r="B401" i="12"/>
  <c r="R400" i="12"/>
  <c r="Q400" i="12"/>
  <c r="N400" i="12"/>
  <c r="M400" i="12"/>
  <c r="L400" i="12"/>
  <c r="K400" i="12"/>
  <c r="H400" i="12"/>
  <c r="G400" i="12"/>
  <c r="F400" i="12"/>
  <c r="B400" i="12"/>
  <c r="R399" i="12"/>
  <c r="Q399" i="12"/>
  <c r="N399" i="12"/>
  <c r="M399" i="12"/>
  <c r="L399" i="12"/>
  <c r="K399" i="12"/>
  <c r="H399" i="12"/>
  <c r="G399" i="12"/>
  <c r="F399" i="12"/>
  <c r="B399" i="12"/>
  <c r="R398" i="12"/>
  <c r="Q398" i="12"/>
  <c r="N398" i="12"/>
  <c r="M398" i="12"/>
  <c r="L398" i="12"/>
  <c r="K398" i="12"/>
  <c r="H398" i="12"/>
  <c r="G398" i="12"/>
  <c r="F398" i="12"/>
  <c r="B398" i="12"/>
  <c r="R397" i="12"/>
  <c r="Q397" i="12"/>
  <c r="N397" i="12"/>
  <c r="M397" i="12"/>
  <c r="L397" i="12"/>
  <c r="K397" i="12"/>
  <c r="H397" i="12"/>
  <c r="G397" i="12"/>
  <c r="F397" i="12"/>
  <c r="B397" i="12"/>
  <c r="R396" i="12"/>
  <c r="Q396" i="12"/>
  <c r="N396" i="12"/>
  <c r="M396" i="12"/>
  <c r="L396" i="12"/>
  <c r="K396" i="12"/>
  <c r="H396" i="12"/>
  <c r="G396" i="12"/>
  <c r="F396" i="12"/>
  <c r="B396" i="12"/>
  <c r="R395" i="12"/>
  <c r="Q395" i="12"/>
  <c r="N395" i="12"/>
  <c r="M395" i="12"/>
  <c r="L395" i="12"/>
  <c r="K395" i="12"/>
  <c r="H395" i="12"/>
  <c r="G395" i="12"/>
  <c r="F395" i="12"/>
  <c r="B395" i="12"/>
  <c r="R394" i="12"/>
  <c r="Q394" i="12"/>
  <c r="N394" i="12"/>
  <c r="M394" i="12"/>
  <c r="L394" i="12"/>
  <c r="K394" i="12"/>
  <c r="H394" i="12"/>
  <c r="G394" i="12"/>
  <c r="F394" i="12"/>
  <c r="B394" i="12"/>
  <c r="R393" i="12"/>
  <c r="Q393" i="12"/>
  <c r="N393" i="12"/>
  <c r="M393" i="12"/>
  <c r="L393" i="12"/>
  <c r="K393" i="12"/>
  <c r="H393" i="12"/>
  <c r="G393" i="12"/>
  <c r="F393" i="12"/>
  <c r="B393" i="12"/>
  <c r="R392" i="12"/>
  <c r="Q392" i="12"/>
  <c r="N392" i="12"/>
  <c r="M392" i="12"/>
  <c r="L392" i="12"/>
  <c r="K392" i="12"/>
  <c r="H392" i="12"/>
  <c r="G392" i="12"/>
  <c r="F392" i="12"/>
  <c r="B392" i="12"/>
  <c r="R391" i="12"/>
  <c r="Q391" i="12"/>
  <c r="N391" i="12"/>
  <c r="M391" i="12"/>
  <c r="L391" i="12"/>
  <c r="K391" i="12"/>
  <c r="H391" i="12"/>
  <c r="G391" i="12"/>
  <c r="F391" i="12"/>
  <c r="B391" i="12"/>
  <c r="R390" i="12"/>
  <c r="Q390" i="12"/>
  <c r="N390" i="12"/>
  <c r="M390" i="12"/>
  <c r="L390" i="12"/>
  <c r="K390" i="12"/>
  <c r="H390" i="12"/>
  <c r="G390" i="12"/>
  <c r="F390" i="12"/>
  <c r="B390" i="12"/>
  <c r="R389" i="12"/>
  <c r="Q389" i="12"/>
  <c r="N389" i="12"/>
  <c r="M389" i="12"/>
  <c r="L389" i="12"/>
  <c r="K389" i="12"/>
  <c r="H389" i="12"/>
  <c r="G389" i="12"/>
  <c r="F389" i="12"/>
  <c r="B389" i="12"/>
  <c r="R388" i="12"/>
  <c r="Q388" i="12"/>
  <c r="N388" i="12"/>
  <c r="M388" i="12"/>
  <c r="L388" i="12"/>
  <c r="K388" i="12"/>
  <c r="H388" i="12"/>
  <c r="G388" i="12"/>
  <c r="F388" i="12"/>
  <c r="B388" i="12"/>
  <c r="R387" i="12"/>
  <c r="Q387" i="12"/>
  <c r="N387" i="12"/>
  <c r="M387" i="12"/>
  <c r="L387" i="12"/>
  <c r="K387" i="12"/>
  <c r="H387" i="12"/>
  <c r="G387" i="12"/>
  <c r="F387" i="12"/>
  <c r="B387" i="12"/>
  <c r="R386" i="12"/>
  <c r="Q386" i="12"/>
  <c r="N386" i="12"/>
  <c r="M386" i="12"/>
  <c r="L386" i="12"/>
  <c r="K386" i="12"/>
  <c r="H386" i="12"/>
  <c r="G386" i="12"/>
  <c r="F386" i="12"/>
  <c r="B386" i="12"/>
  <c r="R385" i="12"/>
  <c r="Q385" i="12"/>
  <c r="N385" i="12"/>
  <c r="M385" i="12"/>
  <c r="L385" i="12"/>
  <c r="K385" i="12"/>
  <c r="H385" i="12"/>
  <c r="G385" i="12"/>
  <c r="F385" i="12"/>
  <c r="B385" i="12"/>
  <c r="R384" i="12"/>
  <c r="Q384" i="12"/>
  <c r="N384" i="12"/>
  <c r="M384" i="12"/>
  <c r="L384" i="12"/>
  <c r="K384" i="12"/>
  <c r="H384" i="12"/>
  <c r="G384" i="12"/>
  <c r="F384" i="12"/>
  <c r="B384" i="12"/>
  <c r="R383" i="12"/>
  <c r="Q383" i="12"/>
  <c r="N383" i="12"/>
  <c r="M383" i="12"/>
  <c r="L383" i="12"/>
  <c r="K383" i="12"/>
  <c r="H383" i="12"/>
  <c r="G383" i="12"/>
  <c r="F383" i="12"/>
  <c r="B383" i="12"/>
  <c r="R382" i="12"/>
  <c r="Q382" i="12"/>
  <c r="N382" i="12"/>
  <c r="M382" i="12"/>
  <c r="L382" i="12"/>
  <c r="K382" i="12"/>
  <c r="H382" i="12"/>
  <c r="G382" i="12"/>
  <c r="F382" i="12"/>
  <c r="B382" i="12"/>
  <c r="R381" i="12"/>
  <c r="Q381" i="12"/>
  <c r="N381" i="12"/>
  <c r="M381" i="12"/>
  <c r="L381" i="12"/>
  <c r="K381" i="12"/>
  <c r="H381" i="12"/>
  <c r="G381" i="12"/>
  <c r="F381" i="12"/>
  <c r="B381" i="12"/>
  <c r="R380" i="12"/>
  <c r="Q380" i="12"/>
  <c r="N380" i="12"/>
  <c r="M380" i="12"/>
  <c r="L380" i="12"/>
  <c r="K380" i="12"/>
  <c r="H380" i="12"/>
  <c r="G380" i="12"/>
  <c r="F380" i="12"/>
  <c r="B380" i="12"/>
  <c r="R379" i="12"/>
  <c r="Q379" i="12"/>
  <c r="N379" i="12"/>
  <c r="M379" i="12"/>
  <c r="L379" i="12"/>
  <c r="K379" i="12"/>
  <c r="H379" i="12"/>
  <c r="G379" i="12"/>
  <c r="F379" i="12"/>
  <c r="B379" i="12"/>
  <c r="R378" i="12"/>
  <c r="Q378" i="12"/>
  <c r="N378" i="12"/>
  <c r="M378" i="12"/>
  <c r="L378" i="12"/>
  <c r="K378" i="12"/>
  <c r="H378" i="12"/>
  <c r="G378" i="12"/>
  <c r="F378" i="12"/>
  <c r="B378" i="12"/>
  <c r="R377" i="12"/>
  <c r="Q377" i="12"/>
  <c r="N377" i="12"/>
  <c r="M377" i="12"/>
  <c r="L377" i="12"/>
  <c r="K377" i="12"/>
  <c r="H377" i="12"/>
  <c r="G377" i="12"/>
  <c r="F377" i="12"/>
  <c r="B377" i="12"/>
  <c r="R376" i="12"/>
  <c r="Q376" i="12"/>
  <c r="N376" i="12"/>
  <c r="M376" i="12"/>
  <c r="L376" i="12"/>
  <c r="K376" i="12"/>
  <c r="H376" i="12"/>
  <c r="G376" i="12"/>
  <c r="F376" i="12"/>
  <c r="B376" i="12"/>
  <c r="R375" i="12"/>
  <c r="Q375" i="12"/>
  <c r="N375" i="12"/>
  <c r="M375" i="12"/>
  <c r="L375" i="12"/>
  <c r="K375" i="12"/>
  <c r="H375" i="12"/>
  <c r="G375" i="12"/>
  <c r="F375" i="12"/>
  <c r="B375" i="12"/>
  <c r="R374" i="12"/>
  <c r="Q374" i="12"/>
  <c r="N374" i="12"/>
  <c r="M374" i="12"/>
  <c r="L374" i="12"/>
  <c r="K374" i="12"/>
  <c r="H374" i="12"/>
  <c r="G374" i="12"/>
  <c r="F374" i="12"/>
  <c r="B374" i="12"/>
  <c r="R373" i="12"/>
  <c r="Q373" i="12"/>
  <c r="N373" i="12"/>
  <c r="M373" i="12"/>
  <c r="L373" i="12"/>
  <c r="K373" i="12"/>
  <c r="H373" i="12"/>
  <c r="G373" i="12"/>
  <c r="F373" i="12"/>
  <c r="B373" i="12"/>
  <c r="R372" i="12"/>
  <c r="Q372" i="12"/>
  <c r="N372" i="12"/>
  <c r="M372" i="12"/>
  <c r="L372" i="12"/>
  <c r="K372" i="12"/>
  <c r="H372" i="12"/>
  <c r="G372" i="12"/>
  <c r="F372" i="12"/>
  <c r="B372" i="12"/>
  <c r="R371" i="12"/>
  <c r="Q371" i="12"/>
  <c r="N371" i="12"/>
  <c r="M371" i="12"/>
  <c r="L371" i="12"/>
  <c r="K371" i="12"/>
  <c r="H371" i="12"/>
  <c r="G371" i="12"/>
  <c r="F371" i="12"/>
  <c r="B371" i="12"/>
  <c r="R370" i="12"/>
  <c r="Q370" i="12"/>
  <c r="N370" i="12"/>
  <c r="M370" i="12"/>
  <c r="L370" i="12"/>
  <c r="K370" i="12"/>
  <c r="H370" i="12"/>
  <c r="G370" i="12"/>
  <c r="F370" i="12"/>
  <c r="B370" i="12"/>
  <c r="R369" i="12"/>
  <c r="Q369" i="12"/>
  <c r="N369" i="12"/>
  <c r="M369" i="12"/>
  <c r="L369" i="12"/>
  <c r="K369" i="12"/>
  <c r="H369" i="12"/>
  <c r="G369" i="12"/>
  <c r="F369" i="12"/>
  <c r="B369" i="12"/>
  <c r="R368" i="12"/>
  <c r="Q368" i="12"/>
  <c r="N368" i="12"/>
  <c r="M368" i="12"/>
  <c r="L368" i="12"/>
  <c r="K368" i="12"/>
  <c r="H368" i="12"/>
  <c r="G368" i="12"/>
  <c r="F368" i="12"/>
  <c r="B368" i="12"/>
  <c r="R367" i="12"/>
  <c r="Q367" i="12"/>
  <c r="N367" i="12"/>
  <c r="M367" i="12"/>
  <c r="L367" i="12"/>
  <c r="K367" i="12"/>
  <c r="H367" i="12"/>
  <c r="G367" i="12"/>
  <c r="F367" i="12"/>
  <c r="B367" i="12"/>
  <c r="R366" i="12"/>
  <c r="Q366" i="12"/>
  <c r="N366" i="12"/>
  <c r="M366" i="12"/>
  <c r="L366" i="12"/>
  <c r="K366" i="12"/>
  <c r="H366" i="12"/>
  <c r="G366" i="12"/>
  <c r="F366" i="12"/>
  <c r="B366" i="12"/>
  <c r="R365" i="12"/>
  <c r="Q365" i="12"/>
  <c r="N365" i="12"/>
  <c r="M365" i="12"/>
  <c r="L365" i="12"/>
  <c r="K365" i="12"/>
  <c r="H365" i="12"/>
  <c r="G365" i="12"/>
  <c r="F365" i="12"/>
  <c r="B365" i="12"/>
  <c r="R364" i="12"/>
  <c r="Q364" i="12"/>
  <c r="N364" i="12"/>
  <c r="M364" i="12"/>
  <c r="L364" i="12"/>
  <c r="K364" i="12"/>
  <c r="H364" i="12"/>
  <c r="G364" i="12"/>
  <c r="F364" i="12"/>
  <c r="B364" i="12"/>
  <c r="R363" i="12"/>
  <c r="Q363" i="12"/>
  <c r="N363" i="12"/>
  <c r="M363" i="12"/>
  <c r="L363" i="12"/>
  <c r="K363" i="12"/>
  <c r="H363" i="12"/>
  <c r="G363" i="12"/>
  <c r="F363" i="12"/>
  <c r="B363" i="12"/>
  <c r="R362" i="12"/>
  <c r="Q362" i="12"/>
  <c r="N362" i="12"/>
  <c r="M362" i="12"/>
  <c r="L362" i="12"/>
  <c r="K362" i="12"/>
  <c r="H362" i="12"/>
  <c r="G362" i="12"/>
  <c r="F362" i="12"/>
  <c r="B362" i="12"/>
  <c r="R361" i="12"/>
  <c r="Q361" i="12"/>
  <c r="N361" i="12"/>
  <c r="M361" i="12"/>
  <c r="L361" i="12"/>
  <c r="K361" i="12"/>
  <c r="H361" i="12"/>
  <c r="G361" i="12"/>
  <c r="F361" i="12"/>
  <c r="B361" i="12"/>
  <c r="R360" i="12"/>
  <c r="Q360" i="12"/>
  <c r="N360" i="12"/>
  <c r="M360" i="12"/>
  <c r="L360" i="12"/>
  <c r="K360" i="12"/>
  <c r="H360" i="12"/>
  <c r="G360" i="12"/>
  <c r="F360" i="12"/>
  <c r="B360" i="12"/>
  <c r="R359" i="12"/>
  <c r="Q359" i="12"/>
  <c r="N359" i="12"/>
  <c r="M359" i="12"/>
  <c r="L359" i="12"/>
  <c r="K359" i="12"/>
  <c r="H359" i="12"/>
  <c r="G359" i="12"/>
  <c r="F359" i="12"/>
  <c r="B359" i="12"/>
  <c r="R358" i="12"/>
  <c r="Q358" i="12"/>
  <c r="N358" i="12"/>
  <c r="M358" i="12"/>
  <c r="L358" i="12"/>
  <c r="K358" i="12"/>
  <c r="H358" i="12"/>
  <c r="G358" i="12"/>
  <c r="F358" i="12"/>
  <c r="B358" i="12"/>
  <c r="R357" i="12"/>
  <c r="Q357" i="12"/>
  <c r="N357" i="12"/>
  <c r="M357" i="12"/>
  <c r="L357" i="12"/>
  <c r="K357" i="12"/>
  <c r="H357" i="12"/>
  <c r="G357" i="12"/>
  <c r="F357" i="12"/>
  <c r="B357" i="12"/>
  <c r="R356" i="12"/>
  <c r="Q356" i="12"/>
  <c r="N356" i="12"/>
  <c r="M356" i="12"/>
  <c r="L356" i="12"/>
  <c r="K356" i="12"/>
  <c r="H356" i="12"/>
  <c r="G356" i="12"/>
  <c r="F356" i="12"/>
  <c r="B356" i="12"/>
  <c r="R355" i="12"/>
  <c r="Q355" i="12"/>
  <c r="N355" i="12"/>
  <c r="M355" i="12"/>
  <c r="L355" i="12"/>
  <c r="K355" i="12"/>
  <c r="H355" i="12"/>
  <c r="G355" i="12"/>
  <c r="F355" i="12"/>
  <c r="B355" i="12"/>
  <c r="R354" i="12"/>
  <c r="Q354" i="12"/>
  <c r="N354" i="12"/>
  <c r="M354" i="12"/>
  <c r="L354" i="12"/>
  <c r="K354" i="12"/>
  <c r="H354" i="12"/>
  <c r="G354" i="12"/>
  <c r="F354" i="12"/>
  <c r="B354" i="12"/>
  <c r="R353" i="12"/>
  <c r="Q353" i="12"/>
  <c r="N353" i="12"/>
  <c r="M353" i="12"/>
  <c r="L353" i="12"/>
  <c r="K353" i="12"/>
  <c r="H353" i="12"/>
  <c r="G353" i="12"/>
  <c r="F353" i="12"/>
  <c r="B353" i="12"/>
  <c r="R352" i="12"/>
  <c r="Q352" i="12"/>
  <c r="N352" i="12"/>
  <c r="M352" i="12"/>
  <c r="L352" i="12"/>
  <c r="K352" i="12"/>
  <c r="H352" i="12"/>
  <c r="G352" i="12"/>
  <c r="F352" i="12"/>
  <c r="B352" i="12"/>
  <c r="R351" i="12"/>
  <c r="Q351" i="12"/>
  <c r="N351" i="12"/>
  <c r="M351" i="12"/>
  <c r="L351" i="12"/>
  <c r="K351" i="12"/>
  <c r="H351" i="12"/>
  <c r="G351" i="12"/>
  <c r="F351" i="12"/>
  <c r="B351" i="12"/>
  <c r="R350" i="12"/>
  <c r="Q350" i="12"/>
  <c r="N350" i="12"/>
  <c r="M350" i="12"/>
  <c r="L350" i="12"/>
  <c r="K350" i="12"/>
  <c r="H350" i="12"/>
  <c r="G350" i="12"/>
  <c r="F350" i="12"/>
  <c r="B350" i="12"/>
  <c r="R349" i="12"/>
  <c r="Q349" i="12"/>
  <c r="N349" i="12"/>
  <c r="M349" i="12"/>
  <c r="L349" i="12"/>
  <c r="K349" i="12"/>
  <c r="H349" i="12"/>
  <c r="G349" i="12"/>
  <c r="F349" i="12"/>
  <c r="B349" i="12"/>
  <c r="R348" i="12"/>
  <c r="Q348" i="12"/>
  <c r="N348" i="12"/>
  <c r="M348" i="12"/>
  <c r="L348" i="12"/>
  <c r="K348" i="12"/>
  <c r="H348" i="12"/>
  <c r="G348" i="12"/>
  <c r="F348" i="12"/>
  <c r="B348" i="12"/>
  <c r="R347" i="12"/>
  <c r="Q347" i="12"/>
  <c r="N347" i="12"/>
  <c r="M347" i="12"/>
  <c r="L347" i="12"/>
  <c r="K347" i="12"/>
  <c r="H347" i="12"/>
  <c r="G347" i="12"/>
  <c r="F347" i="12"/>
  <c r="B347" i="12"/>
  <c r="R346" i="12"/>
  <c r="Q346" i="12"/>
  <c r="N346" i="12"/>
  <c r="M346" i="12"/>
  <c r="L346" i="12"/>
  <c r="K346" i="12"/>
  <c r="H346" i="12"/>
  <c r="G346" i="12"/>
  <c r="F346" i="12"/>
  <c r="B346" i="12"/>
  <c r="R345" i="12"/>
  <c r="Q345" i="12"/>
  <c r="N345" i="12"/>
  <c r="M345" i="12"/>
  <c r="L345" i="12"/>
  <c r="K345" i="12"/>
  <c r="H345" i="12"/>
  <c r="G345" i="12"/>
  <c r="F345" i="12"/>
  <c r="B345" i="12"/>
  <c r="R344" i="12"/>
  <c r="Q344" i="12"/>
  <c r="N344" i="12"/>
  <c r="M344" i="12"/>
  <c r="L344" i="12"/>
  <c r="K344" i="12"/>
  <c r="H344" i="12"/>
  <c r="G344" i="12"/>
  <c r="F344" i="12"/>
  <c r="B344" i="12"/>
  <c r="R343" i="12"/>
  <c r="Q343" i="12"/>
  <c r="N343" i="12"/>
  <c r="M343" i="12"/>
  <c r="L343" i="12"/>
  <c r="K343" i="12"/>
  <c r="H343" i="12"/>
  <c r="G343" i="12"/>
  <c r="F343" i="12"/>
  <c r="B343" i="12"/>
  <c r="R342" i="12"/>
  <c r="Q342" i="12"/>
  <c r="N342" i="12"/>
  <c r="M342" i="12"/>
  <c r="L342" i="12"/>
  <c r="K342" i="12"/>
  <c r="H342" i="12"/>
  <c r="G342" i="12"/>
  <c r="F342" i="12"/>
  <c r="B342" i="12"/>
  <c r="R341" i="12"/>
  <c r="Q341" i="12"/>
  <c r="N341" i="12"/>
  <c r="M341" i="12"/>
  <c r="L341" i="12"/>
  <c r="K341" i="12"/>
  <c r="H341" i="12"/>
  <c r="G341" i="12"/>
  <c r="F341" i="12"/>
  <c r="B341" i="12"/>
  <c r="R340" i="12"/>
  <c r="Q340" i="12"/>
  <c r="N340" i="12"/>
  <c r="M340" i="12"/>
  <c r="L340" i="12"/>
  <c r="K340" i="12"/>
  <c r="H340" i="12"/>
  <c r="G340" i="12"/>
  <c r="F340" i="12"/>
  <c r="B340" i="12"/>
  <c r="R339" i="12"/>
  <c r="Q339" i="12"/>
  <c r="N339" i="12"/>
  <c r="M339" i="12"/>
  <c r="L339" i="12"/>
  <c r="K339" i="12"/>
  <c r="H339" i="12"/>
  <c r="G339" i="12"/>
  <c r="F339" i="12"/>
  <c r="B339" i="12"/>
  <c r="R338" i="12"/>
  <c r="Q338" i="12"/>
  <c r="N338" i="12"/>
  <c r="M338" i="12"/>
  <c r="L338" i="12"/>
  <c r="K338" i="12"/>
  <c r="H338" i="12"/>
  <c r="G338" i="12"/>
  <c r="F338" i="12"/>
  <c r="B338" i="12"/>
  <c r="R337" i="12"/>
  <c r="Q337" i="12"/>
  <c r="N337" i="12"/>
  <c r="M337" i="12"/>
  <c r="L337" i="12"/>
  <c r="K337" i="12"/>
  <c r="H337" i="12"/>
  <c r="G337" i="12"/>
  <c r="F337" i="12"/>
  <c r="B337" i="12"/>
  <c r="R336" i="12"/>
  <c r="Q336" i="12"/>
  <c r="N336" i="12"/>
  <c r="M336" i="12"/>
  <c r="L336" i="12"/>
  <c r="K336" i="12"/>
  <c r="H336" i="12"/>
  <c r="G336" i="12"/>
  <c r="F336" i="12"/>
  <c r="B336" i="12"/>
  <c r="R335" i="12"/>
  <c r="Q335" i="12"/>
  <c r="N335" i="12"/>
  <c r="M335" i="12"/>
  <c r="L335" i="12"/>
  <c r="K335" i="12"/>
  <c r="H335" i="12"/>
  <c r="G335" i="12"/>
  <c r="F335" i="12"/>
  <c r="B335" i="12"/>
  <c r="R334" i="12"/>
  <c r="Q334" i="12"/>
  <c r="N334" i="12"/>
  <c r="M334" i="12"/>
  <c r="L334" i="12"/>
  <c r="K334" i="12"/>
  <c r="H334" i="12"/>
  <c r="G334" i="12"/>
  <c r="F334" i="12"/>
  <c r="B334" i="12"/>
  <c r="R333" i="12"/>
  <c r="Q333" i="12"/>
  <c r="N333" i="12"/>
  <c r="M333" i="12"/>
  <c r="L333" i="12"/>
  <c r="K333" i="12"/>
  <c r="H333" i="12"/>
  <c r="G333" i="12"/>
  <c r="F333" i="12"/>
  <c r="B333" i="12"/>
  <c r="R332" i="12"/>
  <c r="Q332" i="12"/>
  <c r="N332" i="12"/>
  <c r="M332" i="12"/>
  <c r="L332" i="12"/>
  <c r="K332" i="12"/>
  <c r="H332" i="12"/>
  <c r="G332" i="12"/>
  <c r="F332" i="12"/>
  <c r="B332" i="12"/>
  <c r="R331" i="12"/>
  <c r="Q331" i="12"/>
  <c r="N331" i="12"/>
  <c r="M331" i="12"/>
  <c r="L331" i="12"/>
  <c r="K331" i="12"/>
  <c r="H331" i="12"/>
  <c r="G331" i="12"/>
  <c r="F331" i="12"/>
  <c r="B331" i="12"/>
  <c r="R330" i="12"/>
  <c r="Q330" i="12"/>
  <c r="N330" i="12"/>
  <c r="M330" i="12"/>
  <c r="L330" i="12"/>
  <c r="K330" i="12"/>
  <c r="H330" i="12"/>
  <c r="G330" i="12"/>
  <c r="F330" i="12"/>
  <c r="B330" i="12"/>
  <c r="R329" i="12"/>
  <c r="Q329" i="12"/>
  <c r="N329" i="12"/>
  <c r="M329" i="12"/>
  <c r="L329" i="12"/>
  <c r="K329" i="12"/>
  <c r="H329" i="12"/>
  <c r="G329" i="12"/>
  <c r="F329" i="12"/>
  <c r="B329" i="12"/>
  <c r="R328" i="12"/>
  <c r="Q328" i="12"/>
  <c r="N328" i="12"/>
  <c r="M328" i="12"/>
  <c r="L328" i="12"/>
  <c r="K328" i="12"/>
  <c r="H328" i="12"/>
  <c r="G328" i="12"/>
  <c r="F328" i="12"/>
  <c r="B328" i="12"/>
  <c r="R327" i="12"/>
  <c r="Q327" i="12"/>
  <c r="N327" i="12"/>
  <c r="M327" i="12"/>
  <c r="L327" i="12"/>
  <c r="K327" i="12"/>
  <c r="H327" i="12"/>
  <c r="G327" i="12"/>
  <c r="F327" i="12"/>
  <c r="B327" i="12"/>
  <c r="R326" i="12"/>
  <c r="Q326" i="12"/>
  <c r="N326" i="12"/>
  <c r="M326" i="12"/>
  <c r="L326" i="12"/>
  <c r="K326" i="12"/>
  <c r="H326" i="12"/>
  <c r="G326" i="12"/>
  <c r="F326" i="12"/>
  <c r="B326" i="12"/>
  <c r="R325" i="12"/>
  <c r="Q325" i="12"/>
  <c r="N325" i="12"/>
  <c r="M325" i="12"/>
  <c r="L325" i="12"/>
  <c r="K325" i="12"/>
  <c r="H325" i="12"/>
  <c r="G325" i="12"/>
  <c r="F325" i="12"/>
  <c r="B325" i="12"/>
  <c r="R324" i="12"/>
  <c r="Q324" i="12"/>
  <c r="N324" i="12"/>
  <c r="M324" i="12"/>
  <c r="L324" i="12"/>
  <c r="K324" i="12"/>
  <c r="H324" i="12"/>
  <c r="G324" i="12"/>
  <c r="F324" i="12"/>
  <c r="B324" i="12"/>
  <c r="R323" i="12"/>
  <c r="Q323" i="12"/>
  <c r="N323" i="12"/>
  <c r="M323" i="12"/>
  <c r="L323" i="12"/>
  <c r="K323" i="12"/>
  <c r="H323" i="12"/>
  <c r="G323" i="12"/>
  <c r="F323" i="12"/>
  <c r="B323" i="12"/>
  <c r="R322" i="12"/>
  <c r="Q322" i="12"/>
  <c r="N322" i="12"/>
  <c r="M322" i="12"/>
  <c r="L322" i="12"/>
  <c r="K322" i="12"/>
  <c r="H322" i="12"/>
  <c r="G322" i="12"/>
  <c r="F322" i="12"/>
  <c r="B322" i="12"/>
  <c r="R321" i="12"/>
  <c r="Q321" i="12"/>
  <c r="N321" i="12"/>
  <c r="M321" i="12"/>
  <c r="L321" i="12"/>
  <c r="K321" i="12"/>
  <c r="H321" i="12"/>
  <c r="G321" i="12"/>
  <c r="F321" i="12"/>
  <c r="B321" i="12"/>
  <c r="R320" i="12"/>
  <c r="Q320" i="12"/>
  <c r="N320" i="12"/>
  <c r="M320" i="12"/>
  <c r="L320" i="12"/>
  <c r="K320" i="12"/>
  <c r="H320" i="12"/>
  <c r="G320" i="12"/>
  <c r="F320" i="12"/>
  <c r="B320" i="12"/>
  <c r="R319" i="12"/>
  <c r="Q319" i="12"/>
  <c r="N319" i="12"/>
  <c r="M319" i="12"/>
  <c r="L319" i="12"/>
  <c r="K319" i="12"/>
  <c r="H319" i="12"/>
  <c r="G319" i="12"/>
  <c r="F319" i="12"/>
  <c r="B319" i="12"/>
  <c r="R318" i="12"/>
  <c r="Q318" i="12"/>
  <c r="N318" i="12"/>
  <c r="M318" i="12"/>
  <c r="L318" i="12"/>
  <c r="K318" i="12"/>
  <c r="H318" i="12"/>
  <c r="G318" i="12"/>
  <c r="F318" i="12"/>
  <c r="B318" i="12"/>
  <c r="R317" i="12"/>
  <c r="Q317" i="12"/>
  <c r="N317" i="12"/>
  <c r="M317" i="12"/>
  <c r="L317" i="12"/>
  <c r="K317" i="12"/>
  <c r="H317" i="12"/>
  <c r="G317" i="12"/>
  <c r="F317" i="12"/>
  <c r="B317" i="12"/>
  <c r="R316" i="12"/>
  <c r="Q316" i="12"/>
  <c r="N316" i="12"/>
  <c r="M316" i="12"/>
  <c r="L316" i="12"/>
  <c r="K316" i="12"/>
  <c r="H316" i="12"/>
  <c r="G316" i="12"/>
  <c r="F316" i="12"/>
  <c r="B316" i="12"/>
  <c r="R315" i="12"/>
  <c r="Q315" i="12"/>
  <c r="N315" i="12"/>
  <c r="M315" i="12"/>
  <c r="L315" i="12"/>
  <c r="K315" i="12"/>
  <c r="H315" i="12"/>
  <c r="G315" i="12"/>
  <c r="F315" i="12"/>
  <c r="B315" i="12"/>
  <c r="R314" i="12"/>
  <c r="Q314" i="12"/>
  <c r="N314" i="12"/>
  <c r="M314" i="12"/>
  <c r="L314" i="12"/>
  <c r="K314" i="12"/>
  <c r="H314" i="12"/>
  <c r="G314" i="12"/>
  <c r="F314" i="12"/>
  <c r="B314" i="12"/>
  <c r="R313" i="12"/>
  <c r="Q313" i="12"/>
  <c r="N313" i="12"/>
  <c r="M313" i="12"/>
  <c r="L313" i="12"/>
  <c r="K313" i="12"/>
  <c r="H313" i="12"/>
  <c r="G313" i="12"/>
  <c r="F313" i="12"/>
  <c r="B313" i="12"/>
  <c r="R312" i="12"/>
  <c r="Q312" i="12"/>
  <c r="N312" i="12"/>
  <c r="M312" i="12"/>
  <c r="L312" i="12"/>
  <c r="K312" i="12"/>
  <c r="H312" i="12"/>
  <c r="G312" i="12"/>
  <c r="F312" i="12"/>
  <c r="B312" i="12"/>
  <c r="R311" i="12"/>
  <c r="Q311" i="12"/>
  <c r="N311" i="12"/>
  <c r="M311" i="12"/>
  <c r="L311" i="12"/>
  <c r="K311" i="12"/>
  <c r="H311" i="12"/>
  <c r="G311" i="12"/>
  <c r="F311" i="12"/>
  <c r="B311" i="12"/>
  <c r="R310" i="12"/>
  <c r="Q310" i="12"/>
  <c r="N310" i="12"/>
  <c r="M310" i="12"/>
  <c r="L310" i="12"/>
  <c r="K310" i="12"/>
  <c r="H310" i="12"/>
  <c r="G310" i="12"/>
  <c r="F310" i="12"/>
  <c r="B310" i="12"/>
  <c r="R309" i="12"/>
  <c r="Q309" i="12"/>
  <c r="N309" i="12"/>
  <c r="M309" i="12"/>
  <c r="L309" i="12"/>
  <c r="K309" i="12"/>
  <c r="H309" i="12"/>
  <c r="G309" i="12"/>
  <c r="F309" i="12"/>
  <c r="B309" i="12"/>
  <c r="R308" i="12"/>
  <c r="Q308" i="12"/>
  <c r="N308" i="12"/>
  <c r="M308" i="12"/>
  <c r="L308" i="12"/>
  <c r="K308" i="12"/>
  <c r="H308" i="12"/>
  <c r="G308" i="12"/>
  <c r="F308" i="12"/>
  <c r="B308" i="12"/>
  <c r="R307" i="12"/>
  <c r="Q307" i="12"/>
  <c r="N307" i="12"/>
  <c r="M307" i="12"/>
  <c r="L307" i="12"/>
  <c r="K307" i="12"/>
  <c r="H307" i="12"/>
  <c r="G307" i="12"/>
  <c r="F307" i="12"/>
  <c r="B307" i="12"/>
  <c r="R306" i="12"/>
  <c r="Q306" i="12"/>
  <c r="N306" i="12"/>
  <c r="M306" i="12"/>
  <c r="L306" i="12"/>
  <c r="K306" i="12"/>
  <c r="H306" i="12"/>
  <c r="G306" i="12"/>
  <c r="F306" i="12"/>
  <c r="B306" i="12"/>
  <c r="R305" i="12"/>
  <c r="Q305" i="12"/>
  <c r="N305" i="12"/>
  <c r="M305" i="12"/>
  <c r="L305" i="12"/>
  <c r="K305" i="12"/>
  <c r="H305" i="12"/>
  <c r="G305" i="12"/>
  <c r="F305" i="12"/>
  <c r="B305" i="12"/>
  <c r="R304" i="12"/>
  <c r="Q304" i="12"/>
  <c r="N304" i="12"/>
  <c r="M304" i="12"/>
  <c r="L304" i="12"/>
  <c r="K304" i="12"/>
  <c r="H304" i="12"/>
  <c r="G304" i="12"/>
  <c r="F304" i="12"/>
  <c r="B304" i="12"/>
  <c r="R303" i="12"/>
  <c r="Q303" i="12"/>
  <c r="N303" i="12"/>
  <c r="M303" i="12"/>
  <c r="L303" i="12"/>
  <c r="K303" i="12"/>
  <c r="H303" i="12"/>
  <c r="G303" i="12"/>
  <c r="F303" i="12"/>
  <c r="B303" i="12"/>
  <c r="R302" i="12"/>
  <c r="Q302" i="12"/>
  <c r="N302" i="12"/>
  <c r="M302" i="12"/>
  <c r="L302" i="12"/>
  <c r="K302" i="12"/>
  <c r="H302" i="12"/>
  <c r="G302" i="12"/>
  <c r="F302" i="12"/>
  <c r="B302" i="12"/>
  <c r="R301" i="12"/>
  <c r="Q301" i="12"/>
  <c r="N301" i="12"/>
  <c r="M301" i="12"/>
  <c r="L301" i="12"/>
  <c r="K301" i="12"/>
  <c r="H301" i="12"/>
  <c r="G301" i="12"/>
  <c r="F301" i="12"/>
  <c r="B301" i="12"/>
  <c r="R300" i="12"/>
  <c r="Q300" i="12"/>
  <c r="N300" i="12"/>
  <c r="M300" i="12"/>
  <c r="L300" i="12"/>
  <c r="K300" i="12"/>
  <c r="H300" i="12"/>
  <c r="G300" i="12"/>
  <c r="F300" i="12"/>
  <c r="B300" i="12"/>
  <c r="R299" i="12"/>
  <c r="Q299" i="12"/>
  <c r="N299" i="12"/>
  <c r="M299" i="12"/>
  <c r="L299" i="12"/>
  <c r="K299" i="12"/>
  <c r="H299" i="12"/>
  <c r="G299" i="12"/>
  <c r="F299" i="12"/>
  <c r="B299" i="12"/>
  <c r="R298" i="12"/>
  <c r="Q298" i="12"/>
  <c r="N298" i="12"/>
  <c r="M298" i="12"/>
  <c r="L298" i="12"/>
  <c r="K298" i="12"/>
  <c r="H298" i="12"/>
  <c r="G298" i="12"/>
  <c r="F298" i="12"/>
  <c r="B298" i="12"/>
  <c r="R297" i="12"/>
  <c r="Q297" i="12"/>
  <c r="N297" i="12"/>
  <c r="M297" i="12"/>
  <c r="L297" i="12"/>
  <c r="K297" i="12"/>
  <c r="H297" i="12"/>
  <c r="G297" i="12"/>
  <c r="F297" i="12"/>
  <c r="B297" i="12"/>
  <c r="R296" i="12"/>
  <c r="Q296" i="12"/>
  <c r="N296" i="12"/>
  <c r="M296" i="12"/>
  <c r="L296" i="12"/>
  <c r="K296" i="12"/>
  <c r="H296" i="12"/>
  <c r="G296" i="12"/>
  <c r="F296" i="12"/>
  <c r="B296" i="12"/>
  <c r="R295" i="12"/>
  <c r="Q295" i="12"/>
  <c r="N295" i="12"/>
  <c r="M295" i="12"/>
  <c r="L295" i="12"/>
  <c r="K295" i="12"/>
  <c r="H295" i="12"/>
  <c r="G295" i="12"/>
  <c r="F295" i="12"/>
  <c r="B295" i="12"/>
  <c r="R294" i="12"/>
  <c r="Q294" i="12"/>
  <c r="N294" i="12"/>
  <c r="M294" i="12"/>
  <c r="L294" i="12"/>
  <c r="K294" i="12"/>
  <c r="H294" i="12"/>
  <c r="G294" i="12"/>
  <c r="F294" i="12"/>
  <c r="B294" i="12"/>
  <c r="R293" i="12"/>
  <c r="Q293" i="12"/>
  <c r="N293" i="12"/>
  <c r="M293" i="12"/>
  <c r="L293" i="12"/>
  <c r="K293" i="12"/>
  <c r="H293" i="12"/>
  <c r="G293" i="12"/>
  <c r="F293" i="12"/>
  <c r="B293" i="12"/>
  <c r="R292" i="12"/>
  <c r="Q292" i="12"/>
  <c r="N292" i="12"/>
  <c r="M292" i="12"/>
  <c r="L292" i="12"/>
  <c r="K292" i="12"/>
  <c r="H292" i="12"/>
  <c r="G292" i="12"/>
  <c r="F292" i="12"/>
  <c r="B292" i="12"/>
  <c r="R291" i="12"/>
  <c r="Q291" i="12"/>
  <c r="N291" i="12"/>
  <c r="M291" i="12"/>
  <c r="L291" i="12"/>
  <c r="K291" i="12"/>
  <c r="H291" i="12"/>
  <c r="G291" i="12"/>
  <c r="F291" i="12"/>
  <c r="B291" i="12"/>
  <c r="R290" i="12"/>
  <c r="Q290" i="12"/>
  <c r="N290" i="12"/>
  <c r="M290" i="12"/>
  <c r="L290" i="12"/>
  <c r="K290" i="12"/>
  <c r="H290" i="12"/>
  <c r="G290" i="12"/>
  <c r="F290" i="12"/>
  <c r="B290" i="12"/>
  <c r="R289" i="12"/>
  <c r="Q289" i="12"/>
  <c r="N289" i="12"/>
  <c r="M289" i="12"/>
  <c r="L289" i="12"/>
  <c r="K289" i="12"/>
  <c r="H289" i="12"/>
  <c r="G289" i="12"/>
  <c r="F289" i="12"/>
  <c r="B289" i="12"/>
  <c r="R288" i="12"/>
  <c r="Q288" i="12"/>
  <c r="N288" i="12"/>
  <c r="M288" i="12"/>
  <c r="L288" i="12"/>
  <c r="K288" i="12"/>
  <c r="H288" i="12"/>
  <c r="G288" i="12"/>
  <c r="F288" i="12"/>
  <c r="B288" i="12"/>
  <c r="R287" i="12"/>
  <c r="Q287" i="12"/>
  <c r="N287" i="12"/>
  <c r="M287" i="12"/>
  <c r="L287" i="12"/>
  <c r="K287" i="12"/>
  <c r="H287" i="12"/>
  <c r="G287" i="12"/>
  <c r="F287" i="12"/>
  <c r="B287" i="12"/>
  <c r="R286" i="12"/>
  <c r="Q286" i="12"/>
  <c r="N286" i="12"/>
  <c r="M286" i="12"/>
  <c r="L286" i="12"/>
  <c r="K286" i="12"/>
  <c r="H286" i="12"/>
  <c r="G286" i="12"/>
  <c r="F286" i="12"/>
  <c r="B286" i="12"/>
  <c r="R285" i="12"/>
  <c r="Q285" i="12"/>
  <c r="N285" i="12"/>
  <c r="M285" i="12"/>
  <c r="L285" i="12"/>
  <c r="K285" i="12"/>
  <c r="H285" i="12"/>
  <c r="G285" i="12"/>
  <c r="F285" i="12"/>
  <c r="B285" i="12"/>
  <c r="R284" i="12"/>
  <c r="Q284" i="12"/>
  <c r="N284" i="12"/>
  <c r="M284" i="12"/>
  <c r="L284" i="12"/>
  <c r="K284" i="12"/>
  <c r="H284" i="12"/>
  <c r="G284" i="12"/>
  <c r="F284" i="12"/>
  <c r="B284" i="12"/>
  <c r="R283" i="12"/>
  <c r="Q283" i="12"/>
  <c r="N283" i="12"/>
  <c r="M283" i="12"/>
  <c r="L283" i="12"/>
  <c r="K283" i="12"/>
  <c r="H283" i="12"/>
  <c r="G283" i="12"/>
  <c r="F283" i="12"/>
  <c r="B283" i="12"/>
  <c r="R282" i="12"/>
  <c r="Q282" i="12"/>
  <c r="N282" i="12"/>
  <c r="M282" i="12"/>
  <c r="L282" i="12"/>
  <c r="K282" i="12"/>
  <c r="H282" i="12"/>
  <c r="G282" i="12"/>
  <c r="F282" i="12"/>
  <c r="B282" i="12"/>
  <c r="R281" i="12"/>
  <c r="Q281" i="12"/>
  <c r="N281" i="12"/>
  <c r="M281" i="12"/>
  <c r="L281" i="12"/>
  <c r="K281" i="12"/>
  <c r="H281" i="12"/>
  <c r="G281" i="12"/>
  <c r="F281" i="12"/>
  <c r="B281" i="12"/>
  <c r="R280" i="12"/>
  <c r="Q280" i="12"/>
  <c r="N280" i="12"/>
  <c r="M280" i="12"/>
  <c r="L280" i="12"/>
  <c r="K280" i="12"/>
  <c r="H280" i="12"/>
  <c r="G280" i="12"/>
  <c r="F280" i="12"/>
  <c r="B280" i="12"/>
  <c r="R279" i="12"/>
  <c r="Q279" i="12"/>
  <c r="N279" i="12"/>
  <c r="M279" i="12"/>
  <c r="L279" i="12"/>
  <c r="K279" i="12"/>
  <c r="H279" i="12"/>
  <c r="G279" i="12"/>
  <c r="F279" i="12"/>
  <c r="B279" i="12"/>
  <c r="R278" i="12"/>
  <c r="Q278" i="12"/>
  <c r="N278" i="12"/>
  <c r="M278" i="12"/>
  <c r="L278" i="12"/>
  <c r="K278" i="12"/>
  <c r="H278" i="12"/>
  <c r="G278" i="12"/>
  <c r="F278" i="12"/>
  <c r="B278" i="12"/>
  <c r="R277" i="12"/>
  <c r="Q277" i="12"/>
  <c r="N277" i="12"/>
  <c r="M277" i="12"/>
  <c r="L277" i="12"/>
  <c r="K277" i="12"/>
  <c r="H277" i="12"/>
  <c r="G277" i="12"/>
  <c r="F277" i="12"/>
  <c r="B277" i="12"/>
  <c r="R276" i="12"/>
  <c r="Q276" i="12"/>
  <c r="N276" i="12"/>
  <c r="M276" i="12"/>
  <c r="L276" i="12"/>
  <c r="K276" i="12"/>
  <c r="H276" i="12"/>
  <c r="G276" i="12"/>
  <c r="F276" i="12"/>
  <c r="B276" i="12"/>
  <c r="R275" i="12"/>
  <c r="Q275" i="12"/>
  <c r="N275" i="12"/>
  <c r="M275" i="12"/>
  <c r="L275" i="12"/>
  <c r="K275" i="12"/>
  <c r="H275" i="12"/>
  <c r="G275" i="12"/>
  <c r="F275" i="12"/>
  <c r="B275" i="12"/>
  <c r="R274" i="12"/>
  <c r="Q274" i="12"/>
  <c r="N274" i="12"/>
  <c r="M274" i="12"/>
  <c r="L274" i="12"/>
  <c r="K274" i="12"/>
  <c r="H274" i="12"/>
  <c r="G274" i="12"/>
  <c r="F274" i="12"/>
  <c r="B274" i="12"/>
  <c r="R273" i="12"/>
  <c r="Q273" i="12"/>
  <c r="N273" i="12"/>
  <c r="M273" i="12"/>
  <c r="L273" i="12"/>
  <c r="K273" i="12"/>
  <c r="H273" i="12"/>
  <c r="G273" i="12"/>
  <c r="F273" i="12"/>
  <c r="B273" i="12"/>
  <c r="R272" i="12"/>
  <c r="Q272" i="12"/>
  <c r="N272" i="12"/>
  <c r="M272" i="12"/>
  <c r="L272" i="12"/>
  <c r="K272" i="12"/>
  <c r="H272" i="12"/>
  <c r="G272" i="12"/>
  <c r="F272" i="12"/>
  <c r="B272" i="12"/>
  <c r="R271" i="12"/>
  <c r="Q271" i="12"/>
  <c r="N271" i="12"/>
  <c r="M271" i="12"/>
  <c r="L271" i="12"/>
  <c r="K271" i="12"/>
  <c r="H271" i="12"/>
  <c r="G271" i="12"/>
  <c r="F271" i="12"/>
  <c r="B271" i="12"/>
  <c r="R270" i="12"/>
  <c r="Q270" i="12"/>
  <c r="N270" i="12"/>
  <c r="M270" i="12"/>
  <c r="L270" i="12"/>
  <c r="K270" i="12"/>
  <c r="H270" i="12"/>
  <c r="G270" i="12"/>
  <c r="F270" i="12"/>
  <c r="B270" i="12"/>
  <c r="R269" i="12"/>
  <c r="Q269" i="12"/>
  <c r="N269" i="12"/>
  <c r="M269" i="12"/>
  <c r="L269" i="12"/>
  <c r="K269" i="12"/>
  <c r="H269" i="12"/>
  <c r="G269" i="12"/>
  <c r="F269" i="12"/>
  <c r="B269" i="12"/>
  <c r="R268" i="12"/>
  <c r="Q268" i="12"/>
  <c r="N268" i="12"/>
  <c r="M268" i="12"/>
  <c r="L268" i="12"/>
  <c r="K268" i="12"/>
  <c r="H268" i="12"/>
  <c r="G268" i="12"/>
  <c r="F268" i="12"/>
  <c r="B268" i="12"/>
  <c r="R267" i="12"/>
  <c r="Q267" i="12"/>
  <c r="N267" i="12"/>
  <c r="M267" i="12"/>
  <c r="L267" i="12"/>
  <c r="K267" i="12"/>
  <c r="H267" i="12"/>
  <c r="G267" i="12"/>
  <c r="F267" i="12"/>
  <c r="B267" i="12"/>
  <c r="R266" i="12"/>
  <c r="Q266" i="12"/>
  <c r="N266" i="12"/>
  <c r="M266" i="12"/>
  <c r="L266" i="12"/>
  <c r="K266" i="12"/>
  <c r="H266" i="12"/>
  <c r="G266" i="12"/>
  <c r="F266" i="12"/>
  <c r="B266" i="12"/>
  <c r="R265" i="12"/>
  <c r="Q265" i="12"/>
  <c r="N265" i="12"/>
  <c r="M265" i="12"/>
  <c r="L265" i="12"/>
  <c r="K265" i="12"/>
  <c r="H265" i="12"/>
  <c r="G265" i="12"/>
  <c r="F265" i="12"/>
  <c r="B265" i="12"/>
  <c r="R264" i="12"/>
  <c r="Q264" i="12"/>
  <c r="N264" i="12"/>
  <c r="M264" i="12"/>
  <c r="L264" i="12"/>
  <c r="K264" i="12"/>
  <c r="H264" i="12"/>
  <c r="G264" i="12"/>
  <c r="F264" i="12"/>
  <c r="B264" i="12"/>
  <c r="R263" i="12"/>
  <c r="Q263" i="12"/>
  <c r="N263" i="12"/>
  <c r="M263" i="12"/>
  <c r="L263" i="12"/>
  <c r="K263" i="12"/>
  <c r="H263" i="12"/>
  <c r="G263" i="12"/>
  <c r="F263" i="12"/>
  <c r="B263" i="12"/>
  <c r="R262" i="12"/>
  <c r="Q262" i="12"/>
  <c r="N262" i="12"/>
  <c r="M262" i="12"/>
  <c r="L262" i="12"/>
  <c r="K262" i="12"/>
  <c r="H262" i="12"/>
  <c r="G262" i="12"/>
  <c r="F262" i="12"/>
  <c r="B262" i="12"/>
  <c r="R261" i="12"/>
  <c r="Q261" i="12"/>
  <c r="N261" i="12"/>
  <c r="M261" i="12"/>
  <c r="L261" i="12"/>
  <c r="K261" i="12"/>
  <c r="H261" i="12"/>
  <c r="G261" i="12"/>
  <c r="F261" i="12"/>
  <c r="B261" i="12"/>
  <c r="R260" i="12"/>
  <c r="Q260" i="12"/>
  <c r="N260" i="12"/>
  <c r="M260" i="12"/>
  <c r="L260" i="12"/>
  <c r="K260" i="12"/>
  <c r="H260" i="12"/>
  <c r="G260" i="12"/>
  <c r="F260" i="12"/>
  <c r="B260" i="12"/>
  <c r="R259" i="12"/>
  <c r="Q259" i="12"/>
  <c r="N259" i="12"/>
  <c r="M259" i="12"/>
  <c r="L259" i="12"/>
  <c r="K259" i="12"/>
  <c r="H259" i="12"/>
  <c r="G259" i="12"/>
  <c r="F259" i="12"/>
  <c r="B259" i="12"/>
  <c r="R258" i="12"/>
  <c r="Q258" i="12"/>
  <c r="N258" i="12"/>
  <c r="M258" i="12"/>
  <c r="L258" i="12"/>
  <c r="K258" i="12"/>
  <c r="H258" i="12"/>
  <c r="G258" i="12"/>
  <c r="F258" i="12"/>
  <c r="B258" i="12"/>
  <c r="R257" i="12"/>
  <c r="Q257" i="12"/>
  <c r="N257" i="12"/>
  <c r="M257" i="12"/>
  <c r="L257" i="12"/>
  <c r="K257" i="12"/>
  <c r="H257" i="12"/>
  <c r="G257" i="12"/>
  <c r="F257" i="12"/>
  <c r="B257" i="12"/>
  <c r="R256" i="12"/>
  <c r="Q256" i="12"/>
  <c r="N256" i="12"/>
  <c r="M256" i="12"/>
  <c r="L256" i="12"/>
  <c r="K256" i="12"/>
  <c r="H256" i="12"/>
  <c r="G256" i="12"/>
  <c r="F256" i="12"/>
  <c r="B256" i="12"/>
  <c r="R255" i="12"/>
  <c r="Q255" i="12"/>
  <c r="N255" i="12"/>
  <c r="M255" i="12"/>
  <c r="L255" i="12"/>
  <c r="K255" i="12"/>
  <c r="H255" i="12"/>
  <c r="G255" i="12"/>
  <c r="F255" i="12"/>
  <c r="B255" i="12"/>
  <c r="R254" i="12"/>
  <c r="Q254" i="12"/>
  <c r="N254" i="12"/>
  <c r="M254" i="12"/>
  <c r="L254" i="12"/>
  <c r="K254" i="12"/>
  <c r="H254" i="12"/>
  <c r="G254" i="12"/>
  <c r="F254" i="12"/>
  <c r="B254" i="12"/>
  <c r="R253" i="12"/>
  <c r="Q253" i="12"/>
  <c r="N253" i="12"/>
  <c r="M253" i="12"/>
  <c r="L253" i="12"/>
  <c r="K253" i="12"/>
  <c r="H253" i="12"/>
  <c r="G253" i="12"/>
  <c r="F253" i="12"/>
  <c r="B253" i="12"/>
  <c r="R252" i="12"/>
  <c r="Q252" i="12"/>
  <c r="N252" i="12"/>
  <c r="M252" i="12"/>
  <c r="L252" i="12"/>
  <c r="K252" i="12"/>
  <c r="H252" i="12"/>
  <c r="G252" i="12"/>
  <c r="F252" i="12"/>
  <c r="B252" i="12"/>
  <c r="R251" i="12"/>
  <c r="Q251" i="12"/>
  <c r="N251" i="12"/>
  <c r="M251" i="12"/>
  <c r="L251" i="12"/>
  <c r="K251" i="12"/>
  <c r="H251" i="12"/>
  <c r="G251" i="12"/>
  <c r="F251" i="12"/>
  <c r="B251" i="12"/>
  <c r="R250" i="12"/>
  <c r="Q250" i="12"/>
  <c r="N250" i="12"/>
  <c r="M250" i="12"/>
  <c r="L250" i="12"/>
  <c r="K250" i="12"/>
  <c r="H250" i="12"/>
  <c r="G250" i="12"/>
  <c r="F250" i="12"/>
  <c r="B250" i="12"/>
  <c r="R249" i="12"/>
  <c r="Q249" i="12"/>
  <c r="N249" i="12"/>
  <c r="M249" i="12"/>
  <c r="L249" i="12"/>
  <c r="K249" i="12"/>
  <c r="H249" i="12"/>
  <c r="G249" i="12"/>
  <c r="F249" i="12"/>
  <c r="B249" i="12"/>
  <c r="R248" i="12"/>
  <c r="Q248" i="12"/>
  <c r="N248" i="12"/>
  <c r="M248" i="12"/>
  <c r="L248" i="12"/>
  <c r="K248" i="12"/>
  <c r="H248" i="12"/>
  <c r="G248" i="12"/>
  <c r="F248" i="12"/>
  <c r="B248" i="12"/>
  <c r="R247" i="12"/>
  <c r="Q247" i="12"/>
  <c r="N247" i="12"/>
  <c r="M247" i="12"/>
  <c r="L247" i="12"/>
  <c r="K247" i="12"/>
  <c r="H247" i="12"/>
  <c r="G247" i="12"/>
  <c r="F247" i="12"/>
  <c r="B247" i="12"/>
  <c r="R246" i="12"/>
  <c r="Q246" i="12"/>
  <c r="N246" i="12"/>
  <c r="M246" i="12"/>
  <c r="L246" i="12"/>
  <c r="K246" i="12"/>
  <c r="H246" i="12"/>
  <c r="G246" i="12"/>
  <c r="F246" i="12"/>
  <c r="B246" i="12"/>
  <c r="R245" i="12"/>
  <c r="Q245" i="12"/>
  <c r="N245" i="12"/>
  <c r="M245" i="12"/>
  <c r="L245" i="12"/>
  <c r="K245" i="12"/>
  <c r="H245" i="12"/>
  <c r="G245" i="12"/>
  <c r="F245" i="12"/>
  <c r="B245" i="12"/>
  <c r="R244" i="12"/>
  <c r="Q244" i="12"/>
  <c r="N244" i="12"/>
  <c r="M244" i="12"/>
  <c r="L244" i="12"/>
  <c r="K244" i="12"/>
  <c r="H244" i="12"/>
  <c r="G244" i="12"/>
  <c r="F244" i="12"/>
  <c r="B244" i="12"/>
  <c r="R243" i="12"/>
  <c r="Q243" i="12"/>
  <c r="N243" i="12"/>
  <c r="M243" i="12"/>
  <c r="L243" i="12"/>
  <c r="K243" i="12"/>
  <c r="H243" i="12"/>
  <c r="G243" i="12"/>
  <c r="F243" i="12"/>
  <c r="B243" i="12"/>
  <c r="R242" i="12"/>
  <c r="Q242" i="12"/>
  <c r="N242" i="12"/>
  <c r="M242" i="12"/>
  <c r="L242" i="12"/>
  <c r="K242" i="12"/>
  <c r="H242" i="12"/>
  <c r="G242" i="12"/>
  <c r="F242" i="12"/>
  <c r="B242" i="12"/>
  <c r="R241" i="12"/>
  <c r="Q241" i="12"/>
  <c r="N241" i="12"/>
  <c r="M241" i="12"/>
  <c r="L241" i="12"/>
  <c r="K241" i="12"/>
  <c r="H241" i="12"/>
  <c r="G241" i="12"/>
  <c r="F241" i="12"/>
  <c r="B241" i="12"/>
  <c r="R240" i="12"/>
  <c r="Q240" i="12"/>
  <c r="N240" i="12"/>
  <c r="M240" i="12"/>
  <c r="L240" i="12"/>
  <c r="K240" i="12"/>
  <c r="H240" i="12"/>
  <c r="G240" i="12"/>
  <c r="F240" i="12"/>
  <c r="B240" i="12"/>
  <c r="R239" i="12"/>
  <c r="Q239" i="12"/>
  <c r="N239" i="12"/>
  <c r="M239" i="12"/>
  <c r="L239" i="12"/>
  <c r="K239" i="12"/>
  <c r="H239" i="12"/>
  <c r="G239" i="12"/>
  <c r="F239" i="12"/>
  <c r="B239" i="12"/>
  <c r="R238" i="12"/>
  <c r="Q238" i="12"/>
  <c r="N238" i="12"/>
  <c r="M238" i="12"/>
  <c r="L238" i="12"/>
  <c r="K238" i="12"/>
  <c r="H238" i="12"/>
  <c r="G238" i="12"/>
  <c r="F238" i="12"/>
  <c r="B238" i="12"/>
  <c r="R237" i="12"/>
  <c r="Q237" i="12"/>
  <c r="N237" i="12"/>
  <c r="M237" i="12"/>
  <c r="L237" i="12"/>
  <c r="K237" i="12"/>
  <c r="H237" i="12"/>
  <c r="G237" i="12"/>
  <c r="F237" i="12"/>
  <c r="B237" i="12"/>
  <c r="R236" i="12"/>
  <c r="Q236" i="12"/>
  <c r="N236" i="12"/>
  <c r="M236" i="12"/>
  <c r="L236" i="12"/>
  <c r="K236" i="12"/>
  <c r="H236" i="12"/>
  <c r="G236" i="12"/>
  <c r="F236" i="12"/>
  <c r="B236" i="12"/>
  <c r="R235" i="12"/>
  <c r="Q235" i="12"/>
  <c r="N235" i="12"/>
  <c r="M235" i="12"/>
  <c r="L235" i="12"/>
  <c r="K235" i="12"/>
  <c r="H235" i="12"/>
  <c r="G235" i="12"/>
  <c r="F235" i="12"/>
  <c r="B235" i="12"/>
  <c r="R234" i="12"/>
  <c r="Q234" i="12"/>
  <c r="N234" i="12"/>
  <c r="M234" i="12"/>
  <c r="L234" i="12"/>
  <c r="K234" i="12"/>
  <c r="H234" i="12"/>
  <c r="G234" i="12"/>
  <c r="F234" i="12"/>
  <c r="B234" i="12"/>
  <c r="R233" i="12"/>
  <c r="Q233" i="12"/>
  <c r="N233" i="12"/>
  <c r="M233" i="12"/>
  <c r="L233" i="12"/>
  <c r="K233" i="12"/>
  <c r="H233" i="12"/>
  <c r="G233" i="12"/>
  <c r="F233" i="12"/>
  <c r="B233" i="12"/>
  <c r="R232" i="12"/>
  <c r="Q232" i="12"/>
  <c r="N232" i="12"/>
  <c r="M232" i="12"/>
  <c r="L232" i="12"/>
  <c r="K232" i="12"/>
  <c r="H232" i="12"/>
  <c r="G232" i="12"/>
  <c r="F232" i="12"/>
  <c r="B232" i="12"/>
  <c r="R231" i="12"/>
  <c r="Q231" i="12"/>
  <c r="N231" i="12"/>
  <c r="M231" i="12"/>
  <c r="L231" i="12"/>
  <c r="K231" i="12"/>
  <c r="H231" i="12"/>
  <c r="G231" i="12"/>
  <c r="F231" i="12"/>
  <c r="B231" i="12"/>
  <c r="R230" i="12"/>
  <c r="Q230" i="12"/>
  <c r="N230" i="12"/>
  <c r="M230" i="12"/>
  <c r="L230" i="12"/>
  <c r="K230" i="12"/>
  <c r="H230" i="12"/>
  <c r="G230" i="12"/>
  <c r="F230" i="12"/>
  <c r="B230" i="12"/>
  <c r="R229" i="12"/>
  <c r="Q229" i="12"/>
  <c r="N229" i="12"/>
  <c r="M229" i="12"/>
  <c r="L229" i="12"/>
  <c r="K229" i="12"/>
  <c r="H229" i="12"/>
  <c r="G229" i="12"/>
  <c r="F229" i="12"/>
  <c r="B229" i="12"/>
  <c r="R228" i="12"/>
  <c r="Q228" i="12"/>
  <c r="N228" i="12"/>
  <c r="M228" i="12"/>
  <c r="L228" i="12"/>
  <c r="K228" i="12"/>
  <c r="H228" i="12"/>
  <c r="G228" i="12"/>
  <c r="F228" i="12"/>
  <c r="B228" i="12"/>
  <c r="R227" i="12"/>
  <c r="Q227" i="12"/>
  <c r="N227" i="12"/>
  <c r="M227" i="12"/>
  <c r="L227" i="12"/>
  <c r="K227" i="12"/>
  <c r="H227" i="12"/>
  <c r="G227" i="12"/>
  <c r="F227" i="12"/>
  <c r="B227" i="12"/>
  <c r="R226" i="12"/>
  <c r="Q226" i="12"/>
  <c r="N226" i="12"/>
  <c r="M226" i="12"/>
  <c r="L226" i="12"/>
  <c r="K226" i="12"/>
  <c r="H226" i="12"/>
  <c r="G226" i="12"/>
  <c r="F226" i="12"/>
  <c r="B226" i="12"/>
  <c r="R225" i="12"/>
  <c r="Q225" i="12"/>
  <c r="N225" i="12"/>
  <c r="M225" i="12"/>
  <c r="L225" i="12"/>
  <c r="K225" i="12"/>
  <c r="H225" i="12"/>
  <c r="G225" i="12"/>
  <c r="F225" i="12"/>
  <c r="B225" i="12"/>
  <c r="R224" i="12"/>
  <c r="Q224" i="12"/>
  <c r="N224" i="12"/>
  <c r="M224" i="12"/>
  <c r="L224" i="12"/>
  <c r="K224" i="12"/>
  <c r="H224" i="12"/>
  <c r="G224" i="12"/>
  <c r="F224" i="12"/>
  <c r="B224" i="12"/>
  <c r="R223" i="12"/>
  <c r="Q223" i="12"/>
  <c r="N223" i="12"/>
  <c r="M223" i="12"/>
  <c r="L223" i="12"/>
  <c r="K223" i="12"/>
  <c r="H223" i="12"/>
  <c r="G223" i="12"/>
  <c r="F223" i="12"/>
  <c r="B223" i="12"/>
  <c r="R222" i="12"/>
  <c r="Q222" i="12"/>
  <c r="N222" i="12"/>
  <c r="M222" i="12"/>
  <c r="L222" i="12"/>
  <c r="K222" i="12"/>
  <c r="H222" i="12"/>
  <c r="G222" i="12"/>
  <c r="F222" i="12"/>
  <c r="B222" i="12"/>
  <c r="R221" i="12"/>
  <c r="Q221" i="12"/>
  <c r="N221" i="12"/>
  <c r="M221" i="12"/>
  <c r="L221" i="12"/>
  <c r="K221" i="12"/>
  <c r="H221" i="12"/>
  <c r="G221" i="12"/>
  <c r="F221" i="12"/>
  <c r="B221" i="12"/>
  <c r="R220" i="12"/>
  <c r="Q220" i="12"/>
  <c r="N220" i="12"/>
  <c r="M220" i="12"/>
  <c r="L220" i="12"/>
  <c r="K220" i="12"/>
  <c r="H220" i="12"/>
  <c r="G220" i="12"/>
  <c r="F220" i="12"/>
  <c r="B220" i="12"/>
  <c r="R219" i="12"/>
  <c r="Q219" i="12"/>
  <c r="N219" i="12"/>
  <c r="M219" i="12"/>
  <c r="L219" i="12"/>
  <c r="K219" i="12"/>
  <c r="H219" i="12"/>
  <c r="G219" i="12"/>
  <c r="F219" i="12"/>
  <c r="B219" i="12"/>
  <c r="R218" i="12"/>
  <c r="Q218" i="12"/>
  <c r="N218" i="12"/>
  <c r="M218" i="12"/>
  <c r="L218" i="12"/>
  <c r="K218" i="12"/>
  <c r="H218" i="12"/>
  <c r="G218" i="12"/>
  <c r="F218" i="12"/>
  <c r="B218" i="12"/>
  <c r="R217" i="12"/>
  <c r="Q217" i="12"/>
  <c r="N217" i="12"/>
  <c r="M217" i="12"/>
  <c r="L217" i="12"/>
  <c r="K217" i="12"/>
  <c r="H217" i="12"/>
  <c r="G217" i="12"/>
  <c r="F217" i="12"/>
  <c r="B217" i="12"/>
  <c r="R216" i="12"/>
  <c r="Q216" i="12"/>
  <c r="N216" i="12"/>
  <c r="M216" i="12"/>
  <c r="L216" i="12"/>
  <c r="K216" i="12"/>
  <c r="H216" i="12"/>
  <c r="G216" i="12"/>
  <c r="F216" i="12"/>
  <c r="B216" i="12"/>
  <c r="R215" i="12"/>
  <c r="Q215" i="12"/>
  <c r="N215" i="12"/>
  <c r="M215" i="12"/>
  <c r="L215" i="12"/>
  <c r="K215" i="12"/>
  <c r="H215" i="12"/>
  <c r="G215" i="12"/>
  <c r="F215" i="12"/>
  <c r="B215" i="12"/>
  <c r="R214" i="12"/>
  <c r="Q214" i="12"/>
  <c r="N214" i="12"/>
  <c r="M214" i="12"/>
  <c r="L214" i="12"/>
  <c r="K214" i="12"/>
  <c r="H214" i="12"/>
  <c r="G214" i="12"/>
  <c r="F214" i="12"/>
  <c r="B214" i="12"/>
  <c r="R213" i="12"/>
  <c r="Q213" i="12"/>
  <c r="N213" i="12"/>
  <c r="M213" i="12"/>
  <c r="L213" i="12"/>
  <c r="K213" i="12"/>
  <c r="H213" i="12"/>
  <c r="G213" i="12"/>
  <c r="F213" i="12"/>
  <c r="B213" i="12"/>
  <c r="R212" i="12"/>
  <c r="Q212" i="12"/>
  <c r="N212" i="12"/>
  <c r="M212" i="12"/>
  <c r="L212" i="12"/>
  <c r="K212" i="12"/>
  <c r="H212" i="12"/>
  <c r="G212" i="12"/>
  <c r="F212" i="12"/>
  <c r="B212" i="12"/>
  <c r="R211" i="12"/>
  <c r="Q211" i="12"/>
  <c r="N211" i="12"/>
  <c r="M211" i="12"/>
  <c r="L211" i="12"/>
  <c r="K211" i="12"/>
  <c r="H211" i="12"/>
  <c r="G211" i="12"/>
  <c r="F211" i="12"/>
  <c r="B211" i="12"/>
  <c r="R210" i="12"/>
  <c r="Q210" i="12"/>
  <c r="N210" i="12"/>
  <c r="M210" i="12"/>
  <c r="L210" i="12"/>
  <c r="K210" i="12"/>
  <c r="H210" i="12"/>
  <c r="G210" i="12"/>
  <c r="F210" i="12"/>
  <c r="B210" i="12"/>
  <c r="R209" i="12"/>
  <c r="Q209" i="12"/>
  <c r="N209" i="12"/>
  <c r="M209" i="12"/>
  <c r="L209" i="12"/>
  <c r="K209" i="12"/>
  <c r="H209" i="12"/>
  <c r="G209" i="12"/>
  <c r="F209" i="12"/>
  <c r="B209" i="12"/>
  <c r="R208" i="12"/>
  <c r="Q208" i="12"/>
  <c r="N208" i="12"/>
  <c r="M208" i="12"/>
  <c r="L208" i="12"/>
  <c r="K208" i="12"/>
  <c r="H208" i="12"/>
  <c r="G208" i="12"/>
  <c r="F208" i="12"/>
  <c r="B208" i="12"/>
  <c r="R207" i="12"/>
  <c r="Q207" i="12"/>
  <c r="N207" i="12"/>
  <c r="M207" i="12"/>
  <c r="L207" i="12"/>
  <c r="K207" i="12"/>
  <c r="H207" i="12"/>
  <c r="G207" i="12"/>
  <c r="F207" i="12"/>
  <c r="B207" i="12"/>
  <c r="R206" i="12"/>
  <c r="Q206" i="12"/>
  <c r="N206" i="12"/>
  <c r="M206" i="12"/>
  <c r="L206" i="12"/>
  <c r="K206" i="12"/>
  <c r="H206" i="12"/>
  <c r="G206" i="12"/>
  <c r="F206" i="12"/>
  <c r="B206" i="12"/>
  <c r="R205" i="12"/>
  <c r="Q205" i="12"/>
  <c r="N205" i="12"/>
  <c r="M205" i="12"/>
  <c r="L205" i="12"/>
  <c r="K205" i="12"/>
  <c r="H205" i="12"/>
  <c r="G205" i="12"/>
  <c r="F205" i="12"/>
  <c r="B205" i="12"/>
  <c r="R204" i="12"/>
  <c r="Q204" i="12"/>
  <c r="N204" i="12"/>
  <c r="M204" i="12"/>
  <c r="L204" i="12"/>
  <c r="K204" i="12"/>
  <c r="H204" i="12"/>
  <c r="G204" i="12"/>
  <c r="F204" i="12"/>
  <c r="B204" i="12"/>
  <c r="R203" i="12"/>
  <c r="Q203" i="12"/>
  <c r="N203" i="12"/>
  <c r="M203" i="12"/>
  <c r="L203" i="12"/>
  <c r="K203" i="12"/>
  <c r="H203" i="12"/>
  <c r="G203" i="12"/>
  <c r="F203" i="12"/>
  <c r="B203" i="12"/>
  <c r="R202" i="12"/>
  <c r="Q202" i="12"/>
  <c r="N202" i="12"/>
  <c r="M202" i="12"/>
  <c r="L202" i="12"/>
  <c r="K202" i="12"/>
  <c r="H202" i="12"/>
  <c r="G202" i="12"/>
  <c r="F202" i="12"/>
  <c r="B202" i="12"/>
  <c r="R201" i="12"/>
  <c r="Q201" i="12"/>
  <c r="N201" i="12"/>
  <c r="M201" i="12"/>
  <c r="L201" i="12"/>
  <c r="K201" i="12"/>
  <c r="H201" i="12"/>
  <c r="G201" i="12"/>
  <c r="F201" i="12"/>
  <c r="B201" i="12"/>
  <c r="R200" i="12"/>
  <c r="Q200" i="12"/>
  <c r="N200" i="12"/>
  <c r="M200" i="12"/>
  <c r="L200" i="12"/>
  <c r="K200" i="12"/>
  <c r="H200" i="12"/>
  <c r="G200" i="12"/>
  <c r="F200" i="12"/>
  <c r="B200" i="12"/>
  <c r="R199" i="12"/>
  <c r="Q199" i="12"/>
  <c r="N199" i="12"/>
  <c r="M199" i="12"/>
  <c r="L199" i="12"/>
  <c r="K199" i="12"/>
  <c r="H199" i="12"/>
  <c r="G199" i="12"/>
  <c r="F199" i="12"/>
  <c r="B199" i="12"/>
  <c r="R198" i="12"/>
  <c r="Q198" i="12"/>
  <c r="N198" i="12"/>
  <c r="M198" i="12"/>
  <c r="L198" i="12"/>
  <c r="K198" i="12"/>
  <c r="H198" i="12"/>
  <c r="G198" i="12"/>
  <c r="F198" i="12"/>
  <c r="B198" i="12"/>
  <c r="R197" i="12"/>
  <c r="Q197" i="12"/>
  <c r="N197" i="12"/>
  <c r="M197" i="12"/>
  <c r="L197" i="12"/>
  <c r="K197" i="12"/>
  <c r="H197" i="12"/>
  <c r="G197" i="12"/>
  <c r="F197" i="12"/>
  <c r="B197" i="12"/>
  <c r="R196" i="12"/>
  <c r="Q196" i="12"/>
  <c r="N196" i="12"/>
  <c r="M196" i="12"/>
  <c r="L196" i="12"/>
  <c r="K196" i="12"/>
  <c r="H196" i="12"/>
  <c r="G196" i="12"/>
  <c r="F196" i="12"/>
  <c r="B196" i="12"/>
  <c r="R195" i="12"/>
  <c r="Q195" i="12"/>
  <c r="N195" i="12"/>
  <c r="M195" i="12"/>
  <c r="L195" i="12"/>
  <c r="K195" i="12"/>
  <c r="H195" i="12"/>
  <c r="G195" i="12"/>
  <c r="F195" i="12"/>
  <c r="B195" i="12"/>
  <c r="R194" i="12"/>
  <c r="Q194" i="12"/>
  <c r="N194" i="12"/>
  <c r="M194" i="12"/>
  <c r="L194" i="12"/>
  <c r="K194" i="12"/>
  <c r="H194" i="12"/>
  <c r="G194" i="12"/>
  <c r="F194" i="12"/>
  <c r="B194" i="12"/>
  <c r="R193" i="12"/>
  <c r="Q193" i="12"/>
  <c r="N193" i="12"/>
  <c r="M193" i="12"/>
  <c r="L193" i="12"/>
  <c r="K193" i="12"/>
  <c r="H193" i="12"/>
  <c r="G193" i="12"/>
  <c r="F193" i="12"/>
  <c r="B193" i="12"/>
  <c r="R192" i="12"/>
  <c r="Q192" i="12"/>
  <c r="N192" i="12"/>
  <c r="M192" i="12"/>
  <c r="L192" i="12"/>
  <c r="K192" i="12"/>
  <c r="H192" i="12"/>
  <c r="G192" i="12"/>
  <c r="F192" i="12"/>
  <c r="B192" i="12"/>
  <c r="R191" i="12"/>
  <c r="Q191" i="12"/>
  <c r="N191" i="12"/>
  <c r="M191" i="12"/>
  <c r="L191" i="12"/>
  <c r="K191" i="12"/>
  <c r="H191" i="12"/>
  <c r="G191" i="12"/>
  <c r="F191" i="12"/>
  <c r="B191" i="12"/>
  <c r="R190" i="12"/>
  <c r="Q190" i="12"/>
  <c r="N190" i="12"/>
  <c r="M190" i="12"/>
  <c r="L190" i="12"/>
  <c r="K190" i="12"/>
  <c r="H190" i="12"/>
  <c r="G190" i="12"/>
  <c r="F190" i="12"/>
  <c r="B190" i="12"/>
  <c r="R189" i="12"/>
  <c r="Q189" i="12"/>
  <c r="N189" i="12"/>
  <c r="M189" i="12"/>
  <c r="L189" i="12"/>
  <c r="K189" i="12"/>
  <c r="H189" i="12"/>
  <c r="G189" i="12"/>
  <c r="F189" i="12"/>
  <c r="B189" i="12"/>
  <c r="R188" i="12"/>
  <c r="Q188" i="12"/>
  <c r="N188" i="12"/>
  <c r="M188" i="12"/>
  <c r="L188" i="12"/>
  <c r="K188" i="12"/>
  <c r="H188" i="12"/>
  <c r="G188" i="12"/>
  <c r="F188" i="12"/>
  <c r="B188" i="12"/>
  <c r="R187" i="12"/>
  <c r="Q187" i="12"/>
  <c r="N187" i="12"/>
  <c r="M187" i="12"/>
  <c r="L187" i="12"/>
  <c r="K187" i="12"/>
  <c r="H187" i="12"/>
  <c r="G187" i="12"/>
  <c r="F187" i="12"/>
  <c r="B187" i="12"/>
  <c r="R186" i="12"/>
  <c r="Q186" i="12"/>
  <c r="N186" i="12"/>
  <c r="M186" i="12"/>
  <c r="L186" i="12"/>
  <c r="K186" i="12"/>
  <c r="H186" i="12"/>
  <c r="G186" i="12"/>
  <c r="F186" i="12"/>
  <c r="B186" i="12"/>
  <c r="R185" i="12"/>
  <c r="Q185" i="12"/>
  <c r="N185" i="12"/>
  <c r="M185" i="12"/>
  <c r="L185" i="12"/>
  <c r="K185" i="12"/>
  <c r="H185" i="12"/>
  <c r="G185" i="12"/>
  <c r="F185" i="12"/>
  <c r="B185" i="12"/>
  <c r="R184" i="12"/>
  <c r="Q184" i="12"/>
  <c r="N184" i="12"/>
  <c r="M184" i="12"/>
  <c r="L184" i="12"/>
  <c r="K184" i="12"/>
  <c r="H184" i="12"/>
  <c r="G184" i="12"/>
  <c r="F184" i="12"/>
  <c r="B184" i="12"/>
  <c r="R183" i="12"/>
  <c r="Q183" i="12"/>
  <c r="N183" i="12"/>
  <c r="M183" i="12"/>
  <c r="L183" i="12"/>
  <c r="K183" i="12"/>
  <c r="H183" i="12"/>
  <c r="G183" i="12"/>
  <c r="F183" i="12"/>
  <c r="B183" i="12"/>
  <c r="R182" i="12"/>
  <c r="Q182" i="12"/>
  <c r="N182" i="12"/>
  <c r="M182" i="12"/>
  <c r="L182" i="12"/>
  <c r="K182" i="12"/>
  <c r="H182" i="12"/>
  <c r="G182" i="12"/>
  <c r="F182" i="12"/>
  <c r="B182" i="12"/>
  <c r="R181" i="12"/>
  <c r="Q181" i="12"/>
  <c r="N181" i="12"/>
  <c r="M181" i="12"/>
  <c r="L181" i="12"/>
  <c r="K181" i="12"/>
  <c r="H181" i="12"/>
  <c r="G181" i="12"/>
  <c r="F181" i="12"/>
  <c r="B181" i="12"/>
  <c r="R180" i="12"/>
  <c r="Q180" i="12"/>
  <c r="N180" i="12"/>
  <c r="M180" i="12"/>
  <c r="L180" i="12"/>
  <c r="K180" i="12"/>
  <c r="H180" i="12"/>
  <c r="G180" i="12"/>
  <c r="F180" i="12"/>
  <c r="B180" i="12"/>
  <c r="R179" i="12"/>
  <c r="Q179" i="12"/>
  <c r="N179" i="12"/>
  <c r="M179" i="12"/>
  <c r="L179" i="12"/>
  <c r="K179" i="12"/>
  <c r="H179" i="12"/>
  <c r="G179" i="12"/>
  <c r="F179" i="12"/>
  <c r="B179" i="12"/>
  <c r="R178" i="12"/>
  <c r="Q178" i="12"/>
  <c r="N178" i="12"/>
  <c r="M178" i="12"/>
  <c r="L178" i="12"/>
  <c r="K178" i="12"/>
  <c r="H178" i="12"/>
  <c r="G178" i="12"/>
  <c r="F178" i="12"/>
  <c r="B178" i="12"/>
  <c r="R177" i="12"/>
  <c r="Q177" i="12"/>
  <c r="N177" i="12"/>
  <c r="M177" i="12"/>
  <c r="L177" i="12"/>
  <c r="K177" i="12"/>
  <c r="H177" i="12"/>
  <c r="G177" i="12"/>
  <c r="F177" i="12"/>
  <c r="B177" i="12"/>
  <c r="R176" i="12"/>
  <c r="Q176" i="12"/>
  <c r="N176" i="12"/>
  <c r="M176" i="12"/>
  <c r="L176" i="12"/>
  <c r="K176" i="12"/>
  <c r="H176" i="12"/>
  <c r="G176" i="12"/>
  <c r="F176" i="12"/>
  <c r="B176" i="12"/>
  <c r="R175" i="12"/>
  <c r="Q175" i="12"/>
  <c r="N175" i="12"/>
  <c r="M175" i="12"/>
  <c r="L175" i="12"/>
  <c r="K175" i="12"/>
  <c r="H175" i="12"/>
  <c r="G175" i="12"/>
  <c r="F175" i="12"/>
  <c r="B175" i="12"/>
  <c r="R174" i="12"/>
  <c r="Q174" i="12"/>
  <c r="N174" i="12"/>
  <c r="M174" i="12"/>
  <c r="L174" i="12"/>
  <c r="K174" i="12"/>
  <c r="H174" i="12"/>
  <c r="G174" i="12"/>
  <c r="F174" i="12"/>
  <c r="B174" i="12"/>
  <c r="R173" i="12"/>
  <c r="Q173" i="12"/>
  <c r="N173" i="12"/>
  <c r="M173" i="12"/>
  <c r="L173" i="12"/>
  <c r="K173" i="12"/>
  <c r="H173" i="12"/>
  <c r="G173" i="12"/>
  <c r="F173" i="12"/>
  <c r="B173" i="12"/>
  <c r="R172" i="12"/>
  <c r="Q172" i="12"/>
  <c r="N172" i="12"/>
  <c r="M172" i="12"/>
  <c r="L172" i="12"/>
  <c r="K172" i="12"/>
  <c r="H172" i="12"/>
  <c r="G172" i="12"/>
  <c r="F172" i="12"/>
  <c r="B172" i="12"/>
  <c r="R171" i="12"/>
  <c r="Q171" i="12"/>
  <c r="N171" i="12"/>
  <c r="M171" i="12"/>
  <c r="L171" i="12"/>
  <c r="K171" i="12"/>
  <c r="H171" i="12"/>
  <c r="G171" i="12"/>
  <c r="F171" i="12"/>
  <c r="B171" i="12"/>
  <c r="R170" i="12"/>
  <c r="Q170" i="12"/>
  <c r="N170" i="12"/>
  <c r="M170" i="12"/>
  <c r="L170" i="12"/>
  <c r="K170" i="12"/>
  <c r="H170" i="12"/>
  <c r="G170" i="12"/>
  <c r="F170" i="12"/>
  <c r="B170" i="12"/>
  <c r="R169" i="12"/>
  <c r="Q169" i="12"/>
  <c r="N169" i="12"/>
  <c r="M169" i="12"/>
  <c r="L169" i="12"/>
  <c r="K169" i="12"/>
  <c r="H169" i="12"/>
  <c r="G169" i="12"/>
  <c r="F169" i="12"/>
  <c r="B169" i="12"/>
  <c r="R168" i="12"/>
  <c r="Q168" i="12"/>
  <c r="N168" i="12"/>
  <c r="M168" i="12"/>
  <c r="L168" i="12"/>
  <c r="K168" i="12"/>
  <c r="H168" i="12"/>
  <c r="G168" i="12"/>
  <c r="F168" i="12"/>
  <c r="B168" i="12"/>
  <c r="R167" i="12"/>
  <c r="Q167" i="12"/>
  <c r="N167" i="12"/>
  <c r="M167" i="12"/>
  <c r="L167" i="12"/>
  <c r="K167" i="12"/>
  <c r="H167" i="12"/>
  <c r="G167" i="12"/>
  <c r="F167" i="12"/>
  <c r="B167" i="12"/>
  <c r="R166" i="12"/>
  <c r="Q166" i="12"/>
  <c r="N166" i="12"/>
  <c r="M166" i="12"/>
  <c r="L166" i="12"/>
  <c r="K166" i="12"/>
  <c r="H166" i="12"/>
  <c r="G166" i="12"/>
  <c r="F166" i="12"/>
  <c r="B166" i="12"/>
  <c r="R165" i="12"/>
  <c r="Q165" i="12"/>
  <c r="N165" i="12"/>
  <c r="M165" i="12"/>
  <c r="L165" i="12"/>
  <c r="K165" i="12"/>
  <c r="H165" i="12"/>
  <c r="G165" i="12"/>
  <c r="F165" i="12"/>
  <c r="B165" i="12"/>
  <c r="R164" i="12"/>
  <c r="Q164" i="12"/>
  <c r="N164" i="12"/>
  <c r="M164" i="12"/>
  <c r="L164" i="12"/>
  <c r="K164" i="12"/>
  <c r="H164" i="12"/>
  <c r="G164" i="12"/>
  <c r="F164" i="12"/>
  <c r="B164" i="12"/>
  <c r="R163" i="12"/>
  <c r="Q163" i="12"/>
  <c r="N163" i="12"/>
  <c r="M163" i="12"/>
  <c r="L163" i="12"/>
  <c r="K163" i="12"/>
  <c r="H163" i="12"/>
  <c r="G163" i="12"/>
  <c r="F163" i="12"/>
  <c r="B163" i="12"/>
  <c r="R162" i="12"/>
  <c r="Q162" i="12"/>
  <c r="N162" i="12"/>
  <c r="M162" i="12"/>
  <c r="L162" i="12"/>
  <c r="K162" i="12"/>
  <c r="H162" i="12"/>
  <c r="G162" i="12"/>
  <c r="F162" i="12"/>
  <c r="B162" i="12"/>
  <c r="R161" i="12"/>
  <c r="Q161" i="12"/>
  <c r="N161" i="12"/>
  <c r="M161" i="12"/>
  <c r="L161" i="12"/>
  <c r="K161" i="12"/>
  <c r="H161" i="12"/>
  <c r="G161" i="12"/>
  <c r="F161" i="12"/>
  <c r="B161" i="12"/>
  <c r="R160" i="12"/>
  <c r="Q160" i="12"/>
  <c r="N160" i="12"/>
  <c r="M160" i="12"/>
  <c r="L160" i="12"/>
  <c r="K160" i="12"/>
  <c r="H160" i="12"/>
  <c r="G160" i="12"/>
  <c r="F160" i="12"/>
  <c r="B160" i="12"/>
  <c r="R159" i="12"/>
  <c r="Q159" i="12"/>
  <c r="N159" i="12"/>
  <c r="M159" i="12"/>
  <c r="L159" i="12"/>
  <c r="K159" i="12"/>
  <c r="H159" i="12"/>
  <c r="G159" i="12"/>
  <c r="F159" i="12"/>
  <c r="B159" i="12"/>
  <c r="R158" i="12"/>
  <c r="Q158" i="12"/>
  <c r="N158" i="12"/>
  <c r="M158" i="12"/>
  <c r="L158" i="12"/>
  <c r="K158" i="12"/>
  <c r="H158" i="12"/>
  <c r="G158" i="12"/>
  <c r="F158" i="12"/>
  <c r="B158" i="12"/>
  <c r="R157" i="12"/>
  <c r="Q157" i="12"/>
  <c r="N157" i="12"/>
  <c r="M157" i="12"/>
  <c r="L157" i="12"/>
  <c r="K157" i="12"/>
  <c r="H157" i="12"/>
  <c r="G157" i="12"/>
  <c r="F157" i="12"/>
  <c r="B157" i="12"/>
  <c r="R156" i="12"/>
  <c r="Q156" i="12"/>
  <c r="N156" i="12"/>
  <c r="M156" i="12"/>
  <c r="L156" i="12"/>
  <c r="K156" i="12"/>
  <c r="H156" i="12"/>
  <c r="G156" i="12"/>
  <c r="F156" i="12"/>
  <c r="B156" i="12"/>
  <c r="R155" i="12"/>
  <c r="Q155" i="12"/>
  <c r="N155" i="12"/>
  <c r="M155" i="12"/>
  <c r="L155" i="12"/>
  <c r="K155" i="12"/>
  <c r="H155" i="12"/>
  <c r="G155" i="12"/>
  <c r="F155" i="12"/>
  <c r="B155" i="12"/>
  <c r="R154" i="12"/>
  <c r="Q154" i="12"/>
  <c r="N154" i="12"/>
  <c r="M154" i="12"/>
  <c r="L154" i="12"/>
  <c r="K154" i="12"/>
  <c r="H154" i="12"/>
  <c r="G154" i="12"/>
  <c r="F154" i="12"/>
  <c r="B154" i="12"/>
  <c r="R153" i="12"/>
  <c r="Q153" i="12"/>
  <c r="N153" i="12"/>
  <c r="M153" i="12"/>
  <c r="L153" i="12"/>
  <c r="K153" i="12"/>
  <c r="H153" i="12"/>
  <c r="G153" i="12"/>
  <c r="F153" i="12"/>
  <c r="B153" i="12"/>
  <c r="R152" i="12"/>
  <c r="Q152" i="12"/>
  <c r="N152" i="12"/>
  <c r="M152" i="12"/>
  <c r="L152" i="12"/>
  <c r="K152" i="12"/>
  <c r="H152" i="12"/>
  <c r="G152" i="12"/>
  <c r="F152" i="12"/>
  <c r="B152" i="12"/>
  <c r="R151" i="12"/>
  <c r="Q151" i="12"/>
  <c r="N151" i="12"/>
  <c r="M151" i="12"/>
  <c r="L151" i="12"/>
  <c r="K151" i="12"/>
  <c r="H151" i="12"/>
  <c r="G151" i="12"/>
  <c r="F151" i="12"/>
  <c r="B151" i="12"/>
  <c r="R150" i="12"/>
  <c r="Q150" i="12"/>
  <c r="N150" i="12"/>
  <c r="M150" i="12"/>
  <c r="L150" i="12"/>
  <c r="K150" i="12"/>
  <c r="H150" i="12"/>
  <c r="G150" i="12"/>
  <c r="F150" i="12"/>
  <c r="B150" i="12"/>
  <c r="R149" i="12"/>
  <c r="Q149" i="12"/>
  <c r="N149" i="12"/>
  <c r="M149" i="12"/>
  <c r="L149" i="12"/>
  <c r="K149" i="12"/>
  <c r="H149" i="12"/>
  <c r="G149" i="12"/>
  <c r="F149" i="12"/>
  <c r="B149" i="12"/>
  <c r="R148" i="12"/>
  <c r="Q148" i="12"/>
  <c r="N148" i="12"/>
  <c r="M148" i="12"/>
  <c r="L148" i="12"/>
  <c r="K148" i="12"/>
  <c r="H148" i="12"/>
  <c r="G148" i="12"/>
  <c r="F148" i="12"/>
  <c r="B148" i="12"/>
  <c r="R147" i="12"/>
  <c r="Q147" i="12"/>
  <c r="N147" i="12"/>
  <c r="M147" i="12"/>
  <c r="L147" i="12"/>
  <c r="K147" i="12"/>
  <c r="H147" i="12"/>
  <c r="G147" i="12"/>
  <c r="F147" i="12"/>
  <c r="B147" i="12"/>
  <c r="R146" i="12"/>
  <c r="Q146" i="12"/>
  <c r="N146" i="12"/>
  <c r="M146" i="12"/>
  <c r="L146" i="12"/>
  <c r="K146" i="12"/>
  <c r="H146" i="12"/>
  <c r="G146" i="12"/>
  <c r="F146" i="12"/>
  <c r="B146" i="12"/>
  <c r="R145" i="12"/>
  <c r="Q145" i="12"/>
  <c r="N145" i="12"/>
  <c r="M145" i="12"/>
  <c r="L145" i="12"/>
  <c r="K145" i="12"/>
  <c r="H145" i="12"/>
  <c r="G145" i="12"/>
  <c r="F145" i="12"/>
  <c r="B145" i="12"/>
  <c r="R144" i="12"/>
  <c r="Q144" i="12"/>
  <c r="N144" i="12"/>
  <c r="M144" i="12"/>
  <c r="L144" i="12"/>
  <c r="K144" i="12"/>
  <c r="H144" i="12"/>
  <c r="G144" i="12"/>
  <c r="F144" i="12"/>
  <c r="B144" i="12"/>
  <c r="R143" i="12"/>
  <c r="Q143" i="12"/>
  <c r="N143" i="12"/>
  <c r="M143" i="12"/>
  <c r="L143" i="12"/>
  <c r="K143" i="12"/>
  <c r="H143" i="12"/>
  <c r="G143" i="12"/>
  <c r="F143" i="12"/>
  <c r="B143" i="12"/>
  <c r="R142" i="12"/>
  <c r="Q142" i="12"/>
  <c r="N142" i="12"/>
  <c r="M142" i="12"/>
  <c r="L142" i="12"/>
  <c r="K142" i="12"/>
  <c r="H142" i="12"/>
  <c r="G142" i="12"/>
  <c r="F142" i="12"/>
  <c r="B142" i="12"/>
  <c r="R141" i="12"/>
  <c r="Q141" i="12"/>
  <c r="N141" i="12"/>
  <c r="M141" i="12"/>
  <c r="L141" i="12"/>
  <c r="K141" i="12"/>
  <c r="H141" i="12"/>
  <c r="G141" i="12"/>
  <c r="F141" i="12"/>
  <c r="B141" i="12"/>
  <c r="R140" i="12"/>
  <c r="Q140" i="12"/>
  <c r="N140" i="12"/>
  <c r="M140" i="12"/>
  <c r="L140" i="12"/>
  <c r="K140" i="12"/>
  <c r="H140" i="12"/>
  <c r="G140" i="12"/>
  <c r="F140" i="12"/>
  <c r="B140" i="12"/>
  <c r="R139" i="12"/>
  <c r="Q139" i="12"/>
  <c r="N139" i="12"/>
  <c r="M139" i="12"/>
  <c r="L139" i="12"/>
  <c r="K139" i="12"/>
  <c r="H139" i="12"/>
  <c r="G139" i="12"/>
  <c r="F139" i="12"/>
  <c r="B139" i="12"/>
  <c r="R138" i="12"/>
  <c r="Q138" i="12"/>
  <c r="N138" i="12"/>
  <c r="M138" i="12"/>
  <c r="L138" i="12"/>
  <c r="K138" i="12"/>
  <c r="H138" i="12"/>
  <c r="G138" i="12"/>
  <c r="F138" i="12"/>
  <c r="B138" i="12"/>
  <c r="R137" i="12"/>
  <c r="Q137" i="12"/>
  <c r="N137" i="12"/>
  <c r="M137" i="12"/>
  <c r="L137" i="12"/>
  <c r="K137" i="12"/>
  <c r="H137" i="12"/>
  <c r="G137" i="12"/>
  <c r="F137" i="12"/>
  <c r="B137" i="12"/>
  <c r="R136" i="12"/>
  <c r="Q136" i="12"/>
  <c r="N136" i="12"/>
  <c r="M136" i="12"/>
  <c r="L136" i="12"/>
  <c r="K136" i="12"/>
  <c r="H136" i="12"/>
  <c r="G136" i="12"/>
  <c r="F136" i="12"/>
  <c r="B136" i="12"/>
  <c r="R135" i="12"/>
  <c r="Q135" i="12"/>
  <c r="N135" i="12"/>
  <c r="M135" i="12"/>
  <c r="L135" i="12"/>
  <c r="K135" i="12"/>
  <c r="H135" i="12"/>
  <c r="G135" i="12"/>
  <c r="F135" i="12"/>
  <c r="B135" i="12"/>
  <c r="R134" i="12"/>
  <c r="Q134" i="12"/>
  <c r="N134" i="12"/>
  <c r="M134" i="12"/>
  <c r="L134" i="12"/>
  <c r="K134" i="12"/>
  <c r="H134" i="12"/>
  <c r="G134" i="12"/>
  <c r="F134" i="12"/>
  <c r="B134" i="12"/>
  <c r="R133" i="12"/>
  <c r="Q133" i="12"/>
  <c r="N133" i="12"/>
  <c r="M133" i="12"/>
  <c r="L133" i="12"/>
  <c r="K133" i="12"/>
  <c r="H133" i="12"/>
  <c r="G133" i="12"/>
  <c r="F133" i="12"/>
  <c r="B133" i="12"/>
  <c r="R132" i="12"/>
  <c r="Q132" i="12"/>
  <c r="N132" i="12"/>
  <c r="M132" i="12"/>
  <c r="L132" i="12"/>
  <c r="K132" i="12"/>
  <c r="H132" i="12"/>
  <c r="G132" i="12"/>
  <c r="F132" i="12"/>
  <c r="B132" i="12"/>
  <c r="R131" i="12"/>
  <c r="Q131" i="12"/>
  <c r="N131" i="12"/>
  <c r="M131" i="12"/>
  <c r="L131" i="12"/>
  <c r="K131" i="12"/>
  <c r="H131" i="12"/>
  <c r="G131" i="12"/>
  <c r="F131" i="12"/>
  <c r="B131" i="12"/>
  <c r="R130" i="12"/>
  <c r="Q130" i="12"/>
  <c r="N130" i="12"/>
  <c r="M130" i="12"/>
  <c r="L130" i="12"/>
  <c r="K130" i="12"/>
  <c r="H130" i="12"/>
  <c r="G130" i="12"/>
  <c r="F130" i="12"/>
  <c r="B130" i="12"/>
  <c r="R129" i="12"/>
  <c r="Q129" i="12"/>
  <c r="N129" i="12"/>
  <c r="M129" i="12"/>
  <c r="L129" i="12"/>
  <c r="K129" i="12"/>
  <c r="H129" i="12"/>
  <c r="G129" i="12"/>
  <c r="F129" i="12"/>
  <c r="B129" i="12"/>
  <c r="R128" i="12"/>
  <c r="Q128" i="12"/>
  <c r="N128" i="12"/>
  <c r="M128" i="12"/>
  <c r="L128" i="12"/>
  <c r="K128" i="12"/>
  <c r="H128" i="12"/>
  <c r="G128" i="12"/>
  <c r="F128" i="12"/>
  <c r="B128" i="12"/>
  <c r="R127" i="12"/>
  <c r="Q127" i="12"/>
  <c r="N127" i="12"/>
  <c r="M127" i="12"/>
  <c r="L127" i="12"/>
  <c r="K127" i="12"/>
  <c r="H127" i="12"/>
  <c r="G127" i="12"/>
  <c r="F127" i="12"/>
  <c r="B127" i="12"/>
  <c r="R126" i="12"/>
  <c r="Q126" i="12"/>
  <c r="N126" i="12"/>
  <c r="M126" i="12"/>
  <c r="L126" i="12"/>
  <c r="K126" i="12"/>
  <c r="H126" i="12"/>
  <c r="G126" i="12"/>
  <c r="F126" i="12"/>
  <c r="B126" i="12"/>
  <c r="R125" i="12"/>
  <c r="Q125" i="12"/>
  <c r="N125" i="12"/>
  <c r="M125" i="12"/>
  <c r="L125" i="12"/>
  <c r="K125" i="12"/>
  <c r="H125" i="12"/>
  <c r="G125" i="12"/>
  <c r="F125" i="12"/>
  <c r="B125" i="12"/>
  <c r="R124" i="12"/>
  <c r="Q124" i="12"/>
  <c r="N124" i="12"/>
  <c r="M124" i="12"/>
  <c r="L124" i="12"/>
  <c r="K124" i="12"/>
  <c r="H124" i="12"/>
  <c r="G124" i="12"/>
  <c r="F124" i="12"/>
  <c r="B124" i="12"/>
  <c r="R123" i="12"/>
  <c r="Q123" i="12"/>
  <c r="N123" i="12"/>
  <c r="M123" i="12"/>
  <c r="L123" i="12"/>
  <c r="K123" i="12"/>
  <c r="H123" i="12"/>
  <c r="G123" i="12"/>
  <c r="F123" i="12"/>
  <c r="B123" i="12"/>
  <c r="R122" i="12"/>
  <c r="Q122" i="12"/>
  <c r="N122" i="12"/>
  <c r="M122" i="12"/>
  <c r="L122" i="12"/>
  <c r="K122" i="12"/>
  <c r="H122" i="12"/>
  <c r="G122" i="12"/>
  <c r="F122" i="12"/>
  <c r="B122" i="12"/>
  <c r="R121" i="12"/>
  <c r="Q121" i="12"/>
  <c r="N121" i="12"/>
  <c r="M121" i="12"/>
  <c r="L121" i="12"/>
  <c r="K121" i="12"/>
  <c r="H121" i="12"/>
  <c r="G121" i="12"/>
  <c r="F121" i="12"/>
  <c r="B121" i="12"/>
  <c r="R120" i="12"/>
  <c r="Q120" i="12"/>
  <c r="N120" i="12"/>
  <c r="M120" i="12"/>
  <c r="L120" i="12"/>
  <c r="K120" i="12"/>
  <c r="H120" i="12"/>
  <c r="G120" i="12"/>
  <c r="F120" i="12"/>
  <c r="B120" i="12"/>
  <c r="R119" i="12"/>
  <c r="Q119" i="12"/>
  <c r="N119" i="12"/>
  <c r="M119" i="12"/>
  <c r="L119" i="12"/>
  <c r="K119" i="12"/>
  <c r="H119" i="12"/>
  <c r="G119" i="12"/>
  <c r="F119" i="12"/>
  <c r="B119" i="12"/>
  <c r="R118" i="12"/>
  <c r="Q118" i="12"/>
  <c r="N118" i="12"/>
  <c r="M118" i="12"/>
  <c r="L118" i="12"/>
  <c r="K118" i="12"/>
  <c r="H118" i="12"/>
  <c r="G118" i="12"/>
  <c r="F118" i="12"/>
  <c r="B118" i="12"/>
  <c r="R117" i="12"/>
  <c r="Q117" i="12"/>
  <c r="N117" i="12"/>
  <c r="M117" i="12"/>
  <c r="L117" i="12"/>
  <c r="K117" i="12"/>
  <c r="H117" i="12"/>
  <c r="G117" i="12"/>
  <c r="F117" i="12"/>
  <c r="B117" i="12"/>
  <c r="R116" i="12"/>
  <c r="Q116" i="12"/>
  <c r="N116" i="12"/>
  <c r="M116" i="12"/>
  <c r="L116" i="12"/>
  <c r="K116" i="12"/>
  <c r="H116" i="12"/>
  <c r="G116" i="12"/>
  <c r="F116" i="12"/>
  <c r="B116" i="12"/>
  <c r="R115" i="12"/>
  <c r="Q115" i="12"/>
  <c r="N115" i="12"/>
  <c r="M115" i="12"/>
  <c r="L115" i="12"/>
  <c r="K115" i="12"/>
  <c r="H115" i="12"/>
  <c r="G115" i="12"/>
  <c r="F115" i="12"/>
  <c r="B115" i="12"/>
  <c r="R114" i="12"/>
  <c r="Q114" i="12"/>
  <c r="N114" i="12"/>
  <c r="M114" i="12"/>
  <c r="L114" i="12"/>
  <c r="K114" i="12"/>
  <c r="H114" i="12"/>
  <c r="G114" i="12"/>
  <c r="F114" i="12"/>
  <c r="B114" i="12"/>
  <c r="R113" i="12"/>
  <c r="Q113" i="12"/>
  <c r="N113" i="12"/>
  <c r="M113" i="12"/>
  <c r="L113" i="12"/>
  <c r="K113" i="12"/>
  <c r="H113" i="12"/>
  <c r="G113" i="12"/>
  <c r="F113" i="12"/>
  <c r="B113" i="12"/>
  <c r="R112" i="12"/>
  <c r="Q112" i="12"/>
  <c r="N112" i="12"/>
  <c r="M112" i="12"/>
  <c r="L112" i="12"/>
  <c r="K112" i="12"/>
  <c r="H112" i="12"/>
  <c r="G112" i="12"/>
  <c r="F112" i="12"/>
  <c r="B112" i="12"/>
  <c r="R111" i="12"/>
  <c r="Q111" i="12"/>
  <c r="N111" i="12"/>
  <c r="M111" i="12"/>
  <c r="L111" i="12"/>
  <c r="K111" i="12"/>
  <c r="H111" i="12"/>
  <c r="G111" i="12"/>
  <c r="F111" i="12"/>
  <c r="B111" i="12"/>
  <c r="R110" i="12"/>
  <c r="Q110" i="12"/>
  <c r="N110" i="12"/>
  <c r="M110" i="12"/>
  <c r="L110" i="12"/>
  <c r="K110" i="12"/>
  <c r="H110" i="12"/>
  <c r="G110" i="12"/>
  <c r="F110" i="12"/>
  <c r="B110" i="12"/>
  <c r="R109" i="12"/>
  <c r="Q109" i="12"/>
  <c r="N109" i="12"/>
  <c r="M109" i="12"/>
  <c r="L109" i="12"/>
  <c r="K109" i="12"/>
  <c r="H109" i="12"/>
  <c r="G109" i="12"/>
  <c r="F109" i="12"/>
  <c r="B109" i="12"/>
  <c r="R108" i="12"/>
  <c r="Q108" i="12"/>
  <c r="N108" i="12"/>
  <c r="M108" i="12"/>
  <c r="L108" i="12"/>
  <c r="K108" i="12"/>
  <c r="H108" i="12"/>
  <c r="G108" i="12"/>
  <c r="F108" i="12"/>
  <c r="B108" i="12"/>
  <c r="R107" i="12"/>
  <c r="Q107" i="12"/>
  <c r="N107" i="12"/>
  <c r="M107" i="12"/>
  <c r="L107" i="12"/>
  <c r="K107" i="12"/>
  <c r="H107" i="12"/>
  <c r="G107" i="12"/>
  <c r="F107" i="12"/>
  <c r="B107" i="12"/>
  <c r="R106" i="12"/>
  <c r="Q106" i="12"/>
  <c r="N106" i="12"/>
  <c r="M106" i="12"/>
  <c r="L106" i="12"/>
  <c r="K106" i="12"/>
  <c r="H106" i="12"/>
  <c r="G106" i="12"/>
  <c r="F106" i="12"/>
  <c r="B106" i="12"/>
  <c r="R105" i="12"/>
  <c r="Q105" i="12"/>
  <c r="N105" i="12"/>
  <c r="M105" i="12"/>
  <c r="L105" i="12"/>
  <c r="K105" i="12"/>
  <c r="H105" i="12"/>
  <c r="G105" i="12"/>
  <c r="F105" i="12"/>
  <c r="B105" i="12"/>
  <c r="R104" i="12"/>
  <c r="Q104" i="12"/>
  <c r="N104" i="12"/>
  <c r="M104" i="12"/>
  <c r="L104" i="12"/>
  <c r="K104" i="12"/>
  <c r="H104" i="12"/>
  <c r="G104" i="12"/>
  <c r="F104" i="12"/>
  <c r="B104" i="12"/>
  <c r="R103" i="12"/>
  <c r="Q103" i="12"/>
  <c r="N103" i="12"/>
  <c r="M103" i="12"/>
  <c r="L103" i="12"/>
  <c r="K103" i="12"/>
  <c r="H103" i="12"/>
  <c r="G103" i="12"/>
  <c r="F103" i="12"/>
  <c r="B103" i="12"/>
  <c r="R102" i="12"/>
  <c r="Q102" i="12"/>
  <c r="N102" i="12"/>
  <c r="M102" i="12"/>
  <c r="L102" i="12"/>
  <c r="K102" i="12"/>
  <c r="H102" i="12"/>
  <c r="G102" i="12"/>
  <c r="F102" i="12"/>
  <c r="B102" i="12"/>
  <c r="R101" i="12"/>
  <c r="Q101" i="12"/>
  <c r="N101" i="12"/>
  <c r="M101" i="12"/>
  <c r="L101" i="12"/>
  <c r="K101" i="12"/>
  <c r="H101" i="12"/>
  <c r="G101" i="12"/>
  <c r="F101" i="12"/>
  <c r="B101" i="12"/>
  <c r="R100" i="12"/>
  <c r="Q100" i="12"/>
  <c r="N100" i="12"/>
  <c r="M100" i="12"/>
  <c r="L100" i="12"/>
  <c r="K100" i="12"/>
  <c r="H100" i="12"/>
  <c r="G100" i="12"/>
  <c r="F100" i="12"/>
  <c r="B100" i="12"/>
  <c r="R99" i="12"/>
  <c r="Q99" i="12"/>
  <c r="N99" i="12"/>
  <c r="M99" i="12"/>
  <c r="L99" i="12"/>
  <c r="K99" i="12"/>
  <c r="H99" i="12"/>
  <c r="G99" i="12"/>
  <c r="F99" i="12"/>
  <c r="B99" i="12"/>
  <c r="R98" i="12"/>
  <c r="Q98" i="12"/>
  <c r="N98" i="12"/>
  <c r="M98" i="12"/>
  <c r="L98" i="12"/>
  <c r="K98" i="12"/>
  <c r="H98" i="12"/>
  <c r="G98" i="12"/>
  <c r="F98" i="12"/>
  <c r="B98" i="12"/>
  <c r="R97" i="12"/>
  <c r="Q97" i="12"/>
  <c r="N97" i="12"/>
  <c r="M97" i="12"/>
  <c r="L97" i="12"/>
  <c r="K97" i="12"/>
  <c r="H97" i="12"/>
  <c r="G97" i="12"/>
  <c r="F97" i="12"/>
  <c r="B97" i="12"/>
  <c r="R96" i="12"/>
  <c r="Q96" i="12"/>
  <c r="N96" i="12"/>
  <c r="M96" i="12"/>
  <c r="L96" i="12"/>
  <c r="K96" i="12"/>
  <c r="H96" i="12"/>
  <c r="G96" i="12"/>
  <c r="F96" i="12"/>
  <c r="B96" i="12"/>
  <c r="R95" i="12"/>
  <c r="Q95" i="12"/>
  <c r="N95" i="12"/>
  <c r="M95" i="12"/>
  <c r="L95" i="12"/>
  <c r="K95" i="12"/>
  <c r="H95" i="12"/>
  <c r="G95" i="12"/>
  <c r="F95" i="12"/>
  <c r="B95" i="12"/>
  <c r="R94" i="12"/>
  <c r="Q94" i="12"/>
  <c r="N94" i="12"/>
  <c r="M94" i="12"/>
  <c r="L94" i="12"/>
  <c r="K94" i="12"/>
  <c r="H94" i="12"/>
  <c r="G94" i="12"/>
  <c r="F94" i="12"/>
  <c r="B94" i="12"/>
  <c r="R93" i="12"/>
  <c r="Q93" i="12"/>
  <c r="N93" i="12"/>
  <c r="M93" i="12"/>
  <c r="L93" i="12"/>
  <c r="K93" i="12"/>
  <c r="H93" i="12"/>
  <c r="G93" i="12"/>
  <c r="F93" i="12"/>
  <c r="B93" i="12"/>
  <c r="R92" i="12"/>
  <c r="Q92" i="12"/>
  <c r="N92" i="12"/>
  <c r="M92" i="12"/>
  <c r="L92" i="12"/>
  <c r="K92" i="12"/>
  <c r="H92" i="12"/>
  <c r="G92" i="12"/>
  <c r="F92" i="12"/>
  <c r="B92" i="12"/>
  <c r="R91" i="12"/>
  <c r="Q91" i="12"/>
  <c r="N91" i="12"/>
  <c r="M91" i="12"/>
  <c r="L91" i="12"/>
  <c r="K91" i="12"/>
  <c r="H91" i="12"/>
  <c r="G91" i="12"/>
  <c r="F91" i="12"/>
  <c r="B91" i="12"/>
  <c r="R90" i="12"/>
  <c r="Q90" i="12"/>
  <c r="N90" i="12"/>
  <c r="M90" i="12"/>
  <c r="L90" i="12"/>
  <c r="K90" i="12"/>
  <c r="H90" i="12"/>
  <c r="G90" i="12"/>
  <c r="F90" i="12"/>
  <c r="B90" i="12"/>
  <c r="R89" i="12"/>
  <c r="Q89" i="12"/>
  <c r="N89" i="12"/>
  <c r="M89" i="12"/>
  <c r="L89" i="12"/>
  <c r="K89" i="12"/>
  <c r="H89" i="12"/>
  <c r="G89" i="12"/>
  <c r="F89" i="12"/>
  <c r="B89" i="12"/>
  <c r="R88" i="12"/>
  <c r="Q88" i="12"/>
  <c r="N88" i="12"/>
  <c r="M88" i="12"/>
  <c r="L88" i="12"/>
  <c r="K88" i="12"/>
  <c r="H88" i="12"/>
  <c r="G88" i="12"/>
  <c r="F88" i="12"/>
  <c r="B88" i="12"/>
  <c r="R87" i="12"/>
  <c r="Q87" i="12"/>
  <c r="N87" i="12"/>
  <c r="M87" i="12"/>
  <c r="L87" i="12"/>
  <c r="K87" i="12"/>
  <c r="H87" i="12"/>
  <c r="G87" i="12"/>
  <c r="F87" i="12"/>
  <c r="B87" i="12"/>
  <c r="R86" i="12"/>
  <c r="Q86" i="12"/>
  <c r="N86" i="12"/>
  <c r="M86" i="12"/>
  <c r="L86" i="12"/>
  <c r="K86" i="12"/>
  <c r="H86" i="12"/>
  <c r="G86" i="12"/>
  <c r="F86" i="12"/>
  <c r="B86" i="12"/>
  <c r="R85" i="12"/>
  <c r="Q85" i="12"/>
  <c r="N85" i="12"/>
  <c r="M85" i="12"/>
  <c r="L85" i="12"/>
  <c r="K85" i="12"/>
  <c r="H85" i="12"/>
  <c r="G85" i="12"/>
  <c r="F85" i="12"/>
  <c r="B85" i="12"/>
  <c r="R84" i="12"/>
  <c r="Q84" i="12"/>
  <c r="N84" i="12"/>
  <c r="M84" i="12"/>
  <c r="L84" i="12"/>
  <c r="K84" i="12"/>
  <c r="H84" i="12"/>
  <c r="G84" i="12"/>
  <c r="F84" i="12"/>
  <c r="B84" i="12"/>
  <c r="R83" i="12"/>
  <c r="Q83" i="12"/>
  <c r="N83" i="12"/>
  <c r="M83" i="12"/>
  <c r="L83" i="12"/>
  <c r="K83" i="12"/>
  <c r="H83" i="12"/>
  <c r="G83" i="12"/>
  <c r="F83" i="12"/>
  <c r="B83" i="12"/>
  <c r="R82" i="12"/>
  <c r="Q82" i="12"/>
  <c r="N82" i="12"/>
  <c r="M82" i="12"/>
  <c r="L82" i="12"/>
  <c r="K82" i="12"/>
  <c r="H82" i="12"/>
  <c r="G82" i="12"/>
  <c r="F82" i="12"/>
  <c r="B82" i="12"/>
  <c r="R81" i="12"/>
  <c r="Q81" i="12"/>
  <c r="N81" i="12"/>
  <c r="M81" i="12"/>
  <c r="L81" i="12"/>
  <c r="K81" i="12"/>
  <c r="H81" i="12"/>
  <c r="G81" i="12"/>
  <c r="F81" i="12"/>
  <c r="B81" i="12"/>
  <c r="R80" i="12"/>
  <c r="Q80" i="12"/>
  <c r="N80" i="12"/>
  <c r="M80" i="12"/>
  <c r="L80" i="12"/>
  <c r="K80" i="12"/>
  <c r="H80" i="12"/>
  <c r="G80" i="12"/>
  <c r="F80" i="12"/>
  <c r="B80" i="12"/>
  <c r="R79" i="12"/>
  <c r="Q79" i="12"/>
  <c r="N79" i="12"/>
  <c r="M79" i="12"/>
  <c r="L79" i="12"/>
  <c r="K79" i="12"/>
  <c r="H79" i="12"/>
  <c r="G79" i="12"/>
  <c r="F79" i="12"/>
  <c r="B79" i="12"/>
  <c r="R78" i="12"/>
  <c r="Q78" i="12"/>
  <c r="N78" i="12"/>
  <c r="M78" i="12"/>
  <c r="L78" i="12"/>
  <c r="K78" i="12"/>
  <c r="H78" i="12"/>
  <c r="G78" i="12"/>
  <c r="F78" i="12"/>
  <c r="B78" i="12"/>
  <c r="R77" i="12"/>
  <c r="Q77" i="12"/>
  <c r="N77" i="12"/>
  <c r="M77" i="12"/>
  <c r="L77" i="12"/>
  <c r="K77" i="12"/>
  <c r="H77" i="12"/>
  <c r="G77" i="12"/>
  <c r="F77" i="12"/>
  <c r="B77" i="12"/>
  <c r="R76" i="12"/>
  <c r="Q76" i="12"/>
  <c r="N76" i="12"/>
  <c r="M76" i="12"/>
  <c r="L76" i="12"/>
  <c r="K76" i="12"/>
  <c r="H76" i="12"/>
  <c r="G76" i="12"/>
  <c r="F76" i="12"/>
  <c r="B76" i="12"/>
  <c r="R75" i="12"/>
  <c r="Q75" i="12"/>
  <c r="N75" i="12"/>
  <c r="M75" i="12"/>
  <c r="L75" i="12"/>
  <c r="K75" i="12"/>
  <c r="H75" i="12"/>
  <c r="G75" i="12"/>
  <c r="F75" i="12"/>
  <c r="B75" i="12"/>
  <c r="R74" i="12"/>
  <c r="Q74" i="12"/>
  <c r="N74" i="12"/>
  <c r="M74" i="12"/>
  <c r="L74" i="12"/>
  <c r="K74" i="12"/>
  <c r="H74" i="12"/>
  <c r="G74" i="12"/>
  <c r="F74" i="12"/>
  <c r="B74" i="12"/>
  <c r="R73" i="12"/>
  <c r="Q73" i="12"/>
  <c r="N73" i="12"/>
  <c r="M73" i="12"/>
  <c r="L73" i="12"/>
  <c r="K73" i="12"/>
  <c r="H73" i="12"/>
  <c r="G73" i="12"/>
  <c r="F73" i="12"/>
  <c r="B73" i="12"/>
  <c r="R72" i="12"/>
  <c r="Q72" i="12"/>
  <c r="N72" i="12"/>
  <c r="M72" i="12"/>
  <c r="L72" i="12"/>
  <c r="K72" i="12"/>
  <c r="H72" i="12"/>
  <c r="G72" i="12"/>
  <c r="F72" i="12"/>
  <c r="B72" i="12"/>
  <c r="R71" i="12"/>
  <c r="Q71" i="12"/>
  <c r="N71" i="12"/>
  <c r="M71" i="12"/>
  <c r="L71" i="12"/>
  <c r="K71" i="12"/>
  <c r="H71" i="12"/>
  <c r="G71" i="12"/>
  <c r="F71" i="12"/>
  <c r="B71" i="12"/>
  <c r="R70" i="12"/>
  <c r="Q70" i="12"/>
  <c r="N70" i="12"/>
  <c r="M70" i="12"/>
  <c r="L70" i="12"/>
  <c r="K70" i="12"/>
  <c r="H70" i="12"/>
  <c r="G70" i="12"/>
  <c r="F70" i="12"/>
  <c r="B70" i="12"/>
  <c r="R69" i="12"/>
  <c r="Q69" i="12"/>
  <c r="N69" i="12"/>
  <c r="M69" i="12"/>
  <c r="L69" i="12"/>
  <c r="K69" i="12"/>
  <c r="H69" i="12"/>
  <c r="G69" i="12"/>
  <c r="F69" i="12"/>
  <c r="B69" i="12"/>
  <c r="R68" i="12"/>
  <c r="Q68" i="12"/>
  <c r="N68" i="12"/>
  <c r="M68" i="12"/>
  <c r="L68" i="12"/>
  <c r="K68" i="12"/>
  <c r="H68" i="12"/>
  <c r="G68" i="12"/>
  <c r="F68" i="12"/>
  <c r="B68" i="12"/>
  <c r="R67" i="12"/>
  <c r="Q67" i="12"/>
  <c r="N67" i="12"/>
  <c r="M67" i="12"/>
  <c r="L67" i="12"/>
  <c r="K67" i="12"/>
  <c r="H67" i="12"/>
  <c r="G67" i="12"/>
  <c r="F67" i="12"/>
  <c r="B67" i="12"/>
  <c r="R66" i="12"/>
  <c r="Q66" i="12"/>
  <c r="N66" i="12"/>
  <c r="M66" i="12"/>
  <c r="L66" i="12"/>
  <c r="K66" i="12"/>
  <c r="H66" i="12"/>
  <c r="G66" i="12"/>
  <c r="F66" i="12"/>
  <c r="B66" i="12"/>
  <c r="R65" i="12"/>
  <c r="Q65" i="12"/>
  <c r="N65" i="12"/>
  <c r="M65" i="12"/>
  <c r="L65" i="12"/>
  <c r="K65" i="12"/>
  <c r="H65" i="12"/>
  <c r="G65" i="12"/>
  <c r="F65" i="12"/>
  <c r="B65" i="12"/>
  <c r="R64" i="12"/>
  <c r="Q64" i="12"/>
  <c r="N64" i="12"/>
  <c r="M64" i="12"/>
  <c r="L64" i="12"/>
  <c r="K64" i="12"/>
  <c r="H64" i="12"/>
  <c r="G64" i="12"/>
  <c r="F64" i="12"/>
  <c r="B64" i="12"/>
  <c r="R63" i="12"/>
  <c r="Q63" i="12"/>
  <c r="N63" i="12"/>
  <c r="M63" i="12"/>
  <c r="L63" i="12"/>
  <c r="K63" i="12"/>
  <c r="H63" i="12"/>
  <c r="G63" i="12"/>
  <c r="F63" i="12"/>
  <c r="B63" i="12"/>
  <c r="R62" i="12"/>
  <c r="Q62" i="12"/>
  <c r="N62" i="12"/>
  <c r="M62" i="12"/>
  <c r="L62" i="12"/>
  <c r="K62" i="12"/>
  <c r="H62" i="12"/>
  <c r="G62" i="12"/>
  <c r="F62" i="12"/>
  <c r="B62" i="12"/>
  <c r="R61" i="12"/>
  <c r="Q61" i="12"/>
  <c r="N61" i="12"/>
  <c r="M61" i="12"/>
  <c r="L61" i="12"/>
  <c r="K61" i="12"/>
  <c r="H61" i="12"/>
  <c r="G61" i="12"/>
  <c r="F61" i="12"/>
  <c r="B61" i="12"/>
  <c r="R60" i="12"/>
  <c r="Q60" i="12"/>
  <c r="N60" i="12"/>
  <c r="M60" i="12"/>
  <c r="L60" i="12"/>
  <c r="K60" i="12"/>
  <c r="H60" i="12"/>
  <c r="G60" i="12"/>
  <c r="F60" i="12"/>
  <c r="B60" i="12"/>
  <c r="R59" i="12"/>
  <c r="Q59" i="12"/>
  <c r="N59" i="12"/>
  <c r="M59" i="12"/>
  <c r="L59" i="12"/>
  <c r="K59" i="12"/>
  <c r="H59" i="12"/>
  <c r="G59" i="12"/>
  <c r="F59" i="12"/>
  <c r="B59" i="12"/>
  <c r="R58" i="12"/>
  <c r="Q58" i="12"/>
  <c r="N58" i="12"/>
  <c r="M58" i="12"/>
  <c r="L58" i="12"/>
  <c r="K58" i="12"/>
  <c r="H58" i="12"/>
  <c r="G58" i="12"/>
  <c r="F58" i="12"/>
  <c r="B58" i="12"/>
  <c r="R57" i="12"/>
  <c r="Q57" i="12"/>
  <c r="N57" i="12"/>
  <c r="M57" i="12"/>
  <c r="L57" i="12"/>
  <c r="K57" i="12"/>
  <c r="H57" i="12"/>
  <c r="G57" i="12"/>
  <c r="F57" i="12"/>
  <c r="B57" i="12"/>
  <c r="R56" i="12"/>
  <c r="Q56" i="12"/>
  <c r="N56" i="12"/>
  <c r="M56" i="12"/>
  <c r="L56" i="12"/>
  <c r="K56" i="12"/>
  <c r="H56" i="12"/>
  <c r="G56" i="12"/>
  <c r="F56" i="12"/>
  <c r="B56" i="12"/>
  <c r="R55" i="12"/>
  <c r="Q55" i="12"/>
  <c r="N55" i="12"/>
  <c r="M55" i="12"/>
  <c r="L55" i="12"/>
  <c r="K55" i="12"/>
  <c r="H55" i="12"/>
  <c r="G55" i="12"/>
  <c r="F55" i="12"/>
  <c r="B55" i="12"/>
  <c r="R54" i="12"/>
  <c r="Q54" i="12"/>
  <c r="N54" i="12"/>
  <c r="M54" i="12"/>
  <c r="L54" i="12"/>
  <c r="K54" i="12"/>
  <c r="H54" i="12"/>
  <c r="G54" i="12"/>
  <c r="F54" i="12"/>
  <c r="B54" i="12"/>
  <c r="R53" i="12"/>
  <c r="Q53" i="12"/>
  <c r="N53" i="12"/>
  <c r="M53" i="12"/>
  <c r="L53" i="12"/>
  <c r="K53" i="12"/>
  <c r="H53" i="12"/>
  <c r="G53" i="12"/>
  <c r="F53" i="12"/>
  <c r="B53" i="12"/>
  <c r="R52" i="12"/>
  <c r="Q52" i="12"/>
  <c r="N52" i="12"/>
  <c r="M52" i="12"/>
  <c r="L52" i="12"/>
  <c r="K52" i="12"/>
  <c r="H52" i="12"/>
  <c r="G52" i="12"/>
  <c r="F52" i="12"/>
  <c r="B52" i="12"/>
  <c r="R51" i="12"/>
  <c r="Q51" i="12"/>
  <c r="N51" i="12"/>
  <c r="M51" i="12"/>
  <c r="L51" i="12"/>
  <c r="K51" i="12"/>
  <c r="H51" i="12"/>
  <c r="G51" i="12"/>
  <c r="F51" i="12"/>
  <c r="B51" i="12"/>
  <c r="R50" i="12"/>
  <c r="Q50" i="12"/>
  <c r="N50" i="12"/>
  <c r="M50" i="12"/>
  <c r="L50" i="12"/>
  <c r="K50" i="12"/>
  <c r="H50" i="12"/>
  <c r="G50" i="12"/>
  <c r="F50" i="12"/>
  <c r="B50" i="12"/>
  <c r="R49" i="12"/>
  <c r="Q49" i="12"/>
  <c r="N49" i="12"/>
  <c r="M49" i="12"/>
  <c r="L49" i="12"/>
  <c r="K49" i="12"/>
  <c r="H49" i="12"/>
  <c r="G49" i="12"/>
  <c r="F49" i="12"/>
  <c r="B49" i="12"/>
  <c r="R48" i="12"/>
  <c r="Q48" i="12"/>
  <c r="N48" i="12"/>
  <c r="M48" i="12"/>
  <c r="L48" i="12"/>
  <c r="K48" i="12"/>
  <c r="H48" i="12"/>
  <c r="G48" i="12"/>
  <c r="F48" i="12"/>
  <c r="B48" i="12"/>
  <c r="R47" i="12"/>
  <c r="Q47" i="12"/>
  <c r="N47" i="12"/>
  <c r="M47" i="12"/>
  <c r="L47" i="12"/>
  <c r="K47" i="12"/>
  <c r="H47" i="12"/>
  <c r="G47" i="12"/>
  <c r="F47" i="12"/>
  <c r="B47" i="12"/>
  <c r="R46" i="12"/>
  <c r="Q46" i="12"/>
  <c r="N46" i="12"/>
  <c r="M46" i="12"/>
  <c r="L46" i="12"/>
  <c r="K46" i="12"/>
  <c r="H46" i="12"/>
  <c r="G46" i="12"/>
  <c r="F46" i="12"/>
  <c r="B46" i="12"/>
  <c r="R45" i="12"/>
  <c r="Q45" i="12"/>
  <c r="N45" i="12"/>
  <c r="M45" i="12"/>
  <c r="L45" i="12"/>
  <c r="K45" i="12"/>
  <c r="H45" i="12"/>
  <c r="G45" i="12"/>
  <c r="F45" i="12"/>
  <c r="B45" i="12"/>
  <c r="R44" i="12"/>
  <c r="Q44" i="12"/>
  <c r="N44" i="12"/>
  <c r="M44" i="12"/>
  <c r="L44" i="12"/>
  <c r="K44" i="12"/>
  <c r="H44" i="12"/>
  <c r="G44" i="12"/>
  <c r="F44" i="12"/>
  <c r="B44" i="12"/>
  <c r="R43" i="12"/>
  <c r="Q43" i="12"/>
  <c r="N43" i="12"/>
  <c r="M43" i="12"/>
  <c r="L43" i="12"/>
  <c r="K43" i="12"/>
  <c r="H43" i="12"/>
  <c r="G43" i="12"/>
  <c r="F43" i="12"/>
  <c r="B43" i="12"/>
  <c r="R42" i="12"/>
  <c r="Q42" i="12"/>
  <c r="N42" i="12"/>
  <c r="M42" i="12"/>
  <c r="L42" i="12"/>
  <c r="K42" i="12"/>
  <c r="H42" i="12"/>
  <c r="G42" i="12"/>
  <c r="F42" i="12"/>
  <c r="B42" i="12"/>
  <c r="R41" i="12"/>
  <c r="Q41" i="12"/>
  <c r="N41" i="12"/>
  <c r="M41" i="12"/>
  <c r="L41" i="12"/>
  <c r="K41" i="12"/>
  <c r="H41" i="12"/>
  <c r="G41" i="12"/>
  <c r="F41" i="12"/>
  <c r="B41" i="12"/>
  <c r="R40" i="12"/>
  <c r="Q40" i="12"/>
  <c r="N40" i="12"/>
  <c r="M40" i="12"/>
  <c r="L40" i="12"/>
  <c r="K40" i="12"/>
  <c r="H40" i="12"/>
  <c r="G40" i="12"/>
  <c r="F40" i="12"/>
  <c r="B40" i="12"/>
  <c r="R39" i="12"/>
  <c r="Q39" i="12"/>
  <c r="N39" i="12"/>
  <c r="M39" i="12"/>
  <c r="L39" i="12"/>
  <c r="K39" i="12"/>
  <c r="H39" i="12"/>
  <c r="G39" i="12"/>
  <c r="F39" i="12"/>
  <c r="B39" i="12"/>
  <c r="R38" i="12"/>
  <c r="Q38" i="12"/>
  <c r="N38" i="12"/>
  <c r="M38" i="12"/>
  <c r="L38" i="12"/>
  <c r="K38" i="12"/>
  <c r="H38" i="12"/>
  <c r="G38" i="12"/>
  <c r="F38" i="12"/>
  <c r="B38" i="12"/>
  <c r="R37" i="12"/>
  <c r="Q37" i="12"/>
  <c r="N37" i="12"/>
  <c r="M37" i="12"/>
  <c r="L37" i="12"/>
  <c r="K37" i="12"/>
  <c r="H37" i="12"/>
  <c r="G37" i="12"/>
  <c r="F37" i="12"/>
  <c r="B37" i="12"/>
  <c r="R36" i="12"/>
  <c r="Q36" i="12"/>
  <c r="N36" i="12"/>
  <c r="M36" i="12"/>
  <c r="L36" i="12"/>
  <c r="K36" i="12"/>
  <c r="H36" i="12"/>
  <c r="G36" i="12"/>
  <c r="F36" i="12"/>
  <c r="B36" i="12"/>
  <c r="R35" i="12"/>
  <c r="Q35" i="12"/>
  <c r="N35" i="12"/>
  <c r="M35" i="12"/>
  <c r="L35" i="12"/>
  <c r="K35" i="12"/>
  <c r="H35" i="12"/>
  <c r="G35" i="12"/>
  <c r="F35" i="12"/>
  <c r="B35" i="12"/>
  <c r="R34" i="12"/>
  <c r="Q34" i="12"/>
  <c r="N34" i="12"/>
  <c r="M34" i="12"/>
  <c r="L34" i="12"/>
  <c r="K34" i="12"/>
  <c r="H34" i="12"/>
  <c r="G34" i="12"/>
  <c r="F34" i="12"/>
  <c r="B34" i="12"/>
  <c r="R33" i="12"/>
  <c r="Q33" i="12"/>
  <c r="N33" i="12"/>
  <c r="M33" i="12"/>
  <c r="L33" i="12"/>
  <c r="K33" i="12"/>
  <c r="H33" i="12"/>
  <c r="G33" i="12"/>
  <c r="F33" i="12"/>
  <c r="B33" i="12"/>
  <c r="R32" i="12"/>
  <c r="Q32" i="12"/>
  <c r="N32" i="12"/>
  <c r="M32" i="12"/>
  <c r="L32" i="12"/>
  <c r="K32" i="12"/>
  <c r="H32" i="12"/>
  <c r="G32" i="12"/>
  <c r="F32" i="12"/>
  <c r="B32" i="12"/>
  <c r="R31" i="12"/>
  <c r="Q31" i="12"/>
  <c r="N31" i="12"/>
  <c r="M31" i="12"/>
  <c r="L31" i="12"/>
  <c r="K31" i="12"/>
  <c r="H31" i="12"/>
  <c r="G31" i="12"/>
  <c r="F31" i="12"/>
  <c r="B31" i="12"/>
  <c r="R30" i="12"/>
  <c r="Q30" i="12"/>
  <c r="N30" i="12"/>
  <c r="M30" i="12"/>
  <c r="L30" i="12"/>
  <c r="K30" i="12"/>
  <c r="H30" i="12"/>
  <c r="G30" i="12"/>
  <c r="F30" i="12"/>
  <c r="B30" i="12"/>
  <c r="R29" i="12"/>
  <c r="Q29" i="12"/>
  <c r="N29" i="12"/>
  <c r="M29" i="12"/>
  <c r="L29" i="12"/>
  <c r="K29" i="12"/>
  <c r="H29" i="12"/>
  <c r="G29" i="12"/>
  <c r="F29" i="12"/>
  <c r="B29" i="12"/>
  <c r="R28" i="12"/>
  <c r="Q28" i="12"/>
  <c r="N28" i="12"/>
  <c r="M28" i="12"/>
  <c r="L28" i="12"/>
  <c r="K28" i="12"/>
  <c r="H28" i="12"/>
  <c r="G28" i="12"/>
  <c r="F28" i="12"/>
  <c r="B28" i="12"/>
  <c r="R27" i="12"/>
  <c r="Q27" i="12"/>
  <c r="N27" i="12"/>
  <c r="M27" i="12"/>
  <c r="L27" i="12"/>
  <c r="K27" i="12"/>
  <c r="H27" i="12"/>
  <c r="G27" i="12"/>
  <c r="F27" i="12"/>
  <c r="B27" i="12"/>
  <c r="R26" i="12"/>
  <c r="Q26" i="12"/>
  <c r="N26" i="12"/>
  <c r="M26" i="12"/>
  <c r="L26" i="12"/>
  <c r="K26" i="12"/>
  <c r="H26" i="12"/>
  <c r="G26" i="12"/>
  <c r="F26" i="12"/>
  <c r="B26" i="12"/>
  <c r="R25" i="12"/>
  <c r="Q25" i="12"/>
  <c r="N25" i="12"/>
  <c r="M25" i="12"/>
  <c r="L25" i="12"/>
  <c r="K25" i="12"/>
  <c r="H25" i="12"/>
  <c r="G25" i="12"/>
  <c r="F25" i="12"/>
  <c r="B25" i="12"/>
  <c r="R24" i="12"/>
  <c r="Q24" i="12"/>
  <c r="N24" i="12"/>
  <c r="M24" i="12"/>
  <c r="L24" i="12"/>
  <c r="K24" i="12"/>
  <c r="H24" i="12"/>
  <c r="G24" i="12"/>
  <c r="F24" i="12"/>
  <c r="B24" i="12"/>
  <c r="R23" i="12"/>
  <c r="Q23" i="12"/>
  <c r="N23" i="12"/>
  <c r="M23" i="12"/>
  <c r="L23" i="12"/>
  <c r="K23" i="12"/>
  <c r="H23" i="12"/>
  <c r="G23" i="12"/>
  <c r="F23" i="12"/>
  <c r="B23" i="12"/>
  <c r="R22" i="12"/>
  <c r="Q22" i="12"/>
  <c r="N22" i="12"/>
  <c r="M22" i="12"/>
  <c r="L22" i="12"/>
  <c r="K22" i="12"/>
  <c r="H22" i="12"/>
  <c r="G22" i="12"/>
  <c r="F22" i="12"/>
  <c r="B22" i="12"/>
  <c r="R21" i="12"/>
  <c r="Q21" i="12"/>
  <c r="N21" i="12"/>
  <c r="M21" i="12"/>
  <c r="L21" i="12"/>
  <c r="K21" i="12"/>
  <c r="H21" i="12"/>
  <c r="G21" i="12"/>
  <c r="F21" i="12"/>
  <c r="B21" i="12"/>
  <c r="R20" i="12"/>
  <c r="Q20" i="12"/>
  <c r="N20" i="12"/>
  <c r="M20" i="12"/>
  <c r="L20" i="12"/>
  <c r="K20" i="12"/>
  <c r="H20" i="12"/>
  <c r="G20" i="12"/>
  <c r="F20" i="12"/>
  <c r="B20" i="12"/>
  <c r="R19" i="12"/>
  <c r="Q19" i="12"/>
  <c r="N19" i="12"/>
  <c r="M19" i="12"/>
  <c r="L19" i="12"/>
  <c r="K19" i="12"/>
  <c r="H19" i="12"/>
  <c r="G19" i="12"/>
  <c r="F19" i="12"/>
  <c r="B19" i="12"/>
  <c r="R18" i="12"/>
  <c r="Q18" i="12"/>
  <c r="N18" i="12"/>
  <c r="M18" i="12"/>
  <c r="L18" i="12"/>
  <c r="K18" i="12"/>
  <c r="H18" i="12"/>
  <c r="G18" i="12"/>
  <c r="F18" i="12"/>
  <c r="B18" i="12"/>
  <c r="R17" i="12"/>
  <c r="Q17" i="12"/>
  <c r="N17" i="12"/>
  <c r="M17" i="12"/>
  <c r="L17" i="12"/>
  <c r="K17" i="12"/>
  <c r="H17" i="12"/>
  <c r="G17" i="12"/>
  <c r="F17" i="12"/>
  <c r="B17" i="12"/>
  <c r="X16" i="12"/>
  <c r="R16" i="12"/>
  <c r="Q16" i="12"/>
  <c r="N16" i="12"/>
  <c r="M16" i="12"/>
  <c r="L16" i="12"/>
  <c r="K16" i="12"/>
  <c r="H16" i="12"/>
  <c r="G16" i="12"/>
  <c r="F16" i="12"/>
  <c r="B16" i="12"/>
  <c r="R15" i="12"/>
  <c r="Q15" i="12"/>
  <c r="N15" i="12"/>
  <c r="M15" i="12"/>
  <c r="L15" i="12"/>
  <c r="K15" i="12"/>
  <c r="H15" i="12"/>
  <c r="G15" i="12"/>
  <c r="F15" i="12"/>
  <c r="B15" i="12"/>
  <c r="R14" i="12"/>
  <c r="Q14" i="12"/>
  <c r="N14" i="12"/>
  <c r="M14" i="12"/>
  <c r="L14" i="12"/>
  <c r="K14" i="12"/>
  <c r="H14" i="12"/>
  <c r="G14" i="12"/>
  <c r="F14" i="12"/>
  <c r="B14" i="12"/>
  <c r="R13" i="12"/>
  <c r="Q13" i="12"/>
  <c r="N13" i="12"/>
  <c r="M13" i="12"/>
  <c r="L13" i="12"/>
  <c r="K13" i="12"/>
  <c r="H13" i="12"/>
  <c r="G13" i="12"/>
  <c r="F13" i="12"/>
  <c r="B13" i="12"/>
  <c r="R12" i="12"/>
  <c r="Q12" i="12"/>
  <c r="N12" i="12"/>
  <c r="M12" i="12"/>
  <c r="L12" i="12"/>
  <c r="K12" i="12"/>
  <c r="H12" i="12"/>
  <c r="G12" i="12"/>
  <c r="F12" i="12"/>
  <c r="B12" i="12"/>
  <c r="R11" i="12"/>
  <c r="Q11" i="12"/>
  <c r="N11" i="12"/>
  <c r="M11" i="12"/>
  <c r="L11" i="12"/>
  <c r="K11" i="12"/>
  <c r="H11" i="12"/>
  <c r="G11" i="12"/>
  <c r="F11" i="12"/>
  <c r="B11" i="12"/>
  <c r="R10" i="12"/>
  <c r="Q10" i="12"/>
  <c r="N10" i="12"/>
  <c r="M10" i="12"/>
  <c r="L10" i="12"/>
  <c r="K10" i="12"/>
  <c r="H10" i="12"/>
  <c r="G10" i="12"/>
  <c r="F10" i="12"/>
  <c r="B10" i="12"/>
  <c r="R9" i="12"/>
  <c r="Q9" i="12"/>
  <c r="N9" i="12"/>
  <c r="M9" i="12"/>
  <c r="L9" i="12"/>
  <c r="K9" i="12"/>
  <c r="H9" i="12"/>
  <c r="G9" i="12"/>
  <c r="F9" i="12"/>
  <c r="B9" i="12"/>
  <c r="R8" i="12"/>
  <c r="Q8" i="12"/>
  <c r="N8" i="12"/>
  <c r="M8" i="12"/>
  <c r="L8" i="12"/>
  <c r="K8" i="12"/>
  <c r="H8" i="12"/>
  <c r="G8" i="12"/>
  <c r="F8" i="12"/>
  <c r="B8" i="12"/>
  <c r="R7" i="12"/>
  <c r="Q7" i="12"/>
  <c r="N7" i="12"/>
  <c r="M7" i="12"/>
  <c r="L7" i="12"/>
  <c r="K7" i="12"/>
  <c r="H7" i="12"/>
  <c r="G7" i="12"/>
  <c r="F7" i="12"/>
  <c r="B7" i="12"/>
  <c r="AG29" i="8"/>
  <c r="AF29" i="8"/>
  <c r="AC29" i="8"/>
  <c r="AB29" i="8"/>
  <c r="AA29" i="8"/>
  <c r="U29" i="8"/>
  <c r="T29" i="8"/>
  <c r="S29" i="8"/>
  <c r="R29" i="8"/>
  <c r="Q29" i="8"/>
  <c r="N29" i="8"/>
  <c r="M29" i="8"/>
  <c r="L29" i="8"/>
  <c r="K29" i="8"/>
  <c r="I29" i="8"/>
  <c r="H29" i="8"/>
  <c r="G29" i="8"/>
  <c r="F29" i="8"/>
  <c r="E29" i="8"/>
  <c r="AG28" i="8"/>
  <c r="AF28" i="8"/>
  <c r="AC28" i="8"/>
  <c r="AB28" i="8"/>
  <c r="AA28" i="8"/>
  <c r="U28" i="8"/>
  <c r="T28" i="8"/>
  <c r="S28" i="8"/>
  <c r="R28" i="8"/>
  <c r="Q28" i="8"/>
  <c r="N28" i="8"/>
  <c r="M28" i="8"/>
  <c r="L28" i="8"/>
  <c r="K28" i="8"/>
  <c r="I28" i="8"/>
  <c r="H28" i="8"/>
  <c r="G28" i="8"/>
  <c r="F28" i="8"/>
  <c r="E28" i="8"/>
  <c r="AG27" i="8"/>
  <c r="AF27" i="8"/>
  <c r="AC27" i="8"/>
  <c r="AB27" i="8"/>
  <c r="AA27" i="8"/>
  <c r="U27" i="8"/>
  <c r="T27" i="8"/>
  <c r="S27" i="8"/>
  <c r="R27" i="8"/>
  <c r="Q27" i="8"/>
  <c r="N27" i="8"/>
  <c r="M27" i="8"/>
  <c r="L27" i="8"/>
  <c r="K27" i="8"/>
  <c r="I27" i="8"/>
  <c r="H27" i="8"/>
  <c r="G27" i="8"/>
  <c r="F27" i="8"/>
  <c r="E27" i="8"/>
  <c r="AG26" i="8"/>
  <c r="AF26" i="8"/>
  <c r="AC26" i="8"/>
  <c r="AB26" i="8"/>
  <c r="AA26" i="8"/>
  <c r="U26" i="8"/>
  <c r="T26" i="8"/>
  <c r="S26" i="8"/>
  <c r="R26" i="8"/>
  <c r="Q26" i="8"/>
  <c r="N26" i="8"/>
  <c r="M26" i="8"/>
  <c r="L26" i="8"/>
  <c r="K26" i="8"/>
  <c r="I26" i="8"/>
  <c r="H26" i="8"/>
  <c r="G26" i="8"/>
  <c r="F26" i="8"/>
  <c r="E26" i="8"/>
  <c r="AG25" i="8"/>
  <c r="AF25" i="8"/>
  <c r="AC25" i="8"/>
  <c r="AB25" i="8"/>
  <c r="AA25" i="8"/>
  <c r="U25" i="8"/>
  <c r="T25" i="8"/>
  <c r="S25" i="8"/>
  <c r="R25" i="8"/>
  <c r="Q25" i="8"/>
  <c r="N25" i="8"/>
  <c r="M25" i="8"/>
  <c r="L25" i="8"/>
  <c r="K25" i="8"/>
  <c r="I25" i="8"/>
  <c r="H25" i="8"/>
  <c r="G25" i="8"/>
  <c r="F25" i="8"/>
  <c r="E25" i="8"/>
  <c r="AG24" i="8"/>
  <c r="AF24" i="8"/>
  <c r="AC24" i="8"/>
  <c r="AB24" i="8"/>
  <c r="AA24" i="8"/>
  <c r="U24" i="8"/>
  <c r="T24" i="8"/>
  <c r="S24" i="8"/>
  <c r="R24" i="8"/>
  <c r="Q24" i="8"/>
  <c r="N24" i="8"/>
  <c r="M24" i="8"/>
  <c r="L24" i="8"/>
  <c r="K24" i="8"/>
  <c r="I24" i="8"/>
  <c r="H24" i="8"/>
  <c r="G24" i="8"/>
  <c r="F24" i="8"/>
  <c r="E24" i="8"/>
  <c r="AG23" i="8"/>
  <c r="AF23" i="8"/>
  <c r="AC23" i="8"/>
  <c r="AB23" i="8"/>
  <c r="AA23" i="8"/>
  <c r="U23" i="8"/>
  <c r="T23" i="8"/>
  <c r="S23" i="8"/>
  <c r="R23" i="8"/>
  <c r="Q23" i="8"/>
  <c r="N23" i="8"/>
  <c r="M23" i="8"/>
  <c r="L23" i="8"/>
  <c r="K23" i="8"/>
  <c r="I23" i="8"/>
  <c r="H23" i="8"/>
  <c r="G23" i="8"/>
  <c r="F23" i="8"/>
  <c r="E23" i="8"/>
  <c r="AF22" i="8"/>
  <c r="AC22" i="8"/>
  <c r="AB22" i="8"/>
  <c r="AA22" i="8"/>
  <c r="U22" i="8"/>
  <c r="T22" i="8"/>
  <c r="S22" i="8"/>
  <c r="R22" i="8"/>
  <c r="Q22" i="8"/>
  <c r="N22" i="8"/>
  <c r="M22" i="8"/>
  <c r="L22" i="8"/>
  <c r="K22" i="8"/>
  <c r="I22" i="8"/>
  <c r="H22" i="8"/>
  <c r="G22" i="8"/>
  <c r="F22" i="8"/>
  <c r="E22" i="8"/>
  <c r="AG21" i="8"/>
  <c r="AF21" i="8"/>
  <c r="AC21" i="8"/>
  <c r="AB21" i="8"/>
  <c r="AA21" i="8"/>
  <c r="U21" i="8"/>
  <c r="T21" i="8"/>
  <c r="S21" i="8"/>
  <c r="R21" i="8"/>
  <c r="Q21" i="8"/>
  <c r="N21" i="8"/>
  <c r="M21" i="8"/>
  <c r="L21" i="8"/>
  <c r="K21" i="8"/>
  <c r="I21" i="8"/>
  <c r="H21" i="8"/>
  <c r="G21" i="8"/>
  <c r="F21" i="8"/>
  <c r="E21" i="8"/>
  <c r="AK14" i="8"/>
  <c r="AJ14" i="8"/>
  <c r="AB14" i="8"/>
  <c r="AA14" i="8"/>
  <c r="R14" i="8"/>
  <c r="N14" i="8"/>
  <c r="M14" i="8"/>
  <c r="L14" i="8"/>
  <c r="J14" i="8"/>
  <c r="F14" i="8"/>
  <c r="AK13" i="8"/>
  <c r="AJ13" i="8"/>
  <c r="AB13" i="8"/>
  <c r="AA13" i="8"/>
  <c r="R13" i="8"/>
  <c r="N13" i="8"/>
  <c r="M13" i="8"/>
  <c r="L13" i="8"/>
  <c r="J13" i="8"/>
  <c r="F13" i="8"/>
  <c r="AK12" i="8"/>
  <c r="AJ12" i="8"/>
  <c r="AB12" i="8"/>
  <c r="AA12" i="8"/>
  <c r="R12" i="8"/>
  <c r="N12" i="8"/>
  <c r="M12" i="8"/>
  <c r="L12" i="8"/>
  <c r="J12" i="8"/>
  <c r="F12" i="8"/>
  <c r="AK11" i="8"/>
  <c r="AJ11" i="8"/>
  <c r="AB11" i="8"/>
  <c r="AA11" i="8"/>
  <c r="R11" i="8"/>
  <c r="N11" i="8"/>
  <c r="M11" i="8"/>
  <c r="L11" i="8"/>
  <c r="J11" i="8"/>
  <c r="F11" i="8"/>
  <c r="AK10" i="8"/>
  <c r="AJ10" i="8"/>
  <c r="AB10" i="8"/>
  <c r="AA10" i="8"/>
  <c r="R10" i="8"/>
  <c r="N10" i="8"/>
  <c r="M10" i="8"/>
  <c r="L10" i="8"/>
  <c r="J10" i="8"/>
  <c r="F10" i="8"/>
  <c r="AK9" i="8"/>
  <c r="AJ9" i="8"/>
  <c r="AB9" i="8"/>
  <c r="AA9" i="8"/>
  <c r="R9" i="8"/>
  <c r="N9" i="8"/>
  <c r="M9" i="8"/>
  <c r="L9" i="8"/>
  <c r="J9" i="8"/>
  <c r="F9" i="8"/>
  <c r="AK8" i="8"/>
  <c r="AJ8" i="8"/>
  <c r="AB8" i="8"/>
  <c r="AA8" i="8"/>
  <c r="R8" i="8"/>
  <c r="N8" i="8"/>
  <c r="M8" i="8"/>
  <c r="L8" i="8"/>
  <c r="J8" i="8"/>
  <c r="F8" i="8"/>
  <c r="AK7" i="8"/>
  <c r="AJ7" i="8"/>
  <c r="AB7" i="8"/>
  <c r="AA7" i="8"/>
  <c r="R7" i="8"/>
  <c r="N7" i="8"/>
  <c r="M7" i="8"/>
  <c r="L7" i="8"/>
  <c r="J7" i="8"/>
  <c r="F7" i="8"/>
  <c r="AK6" i="8"/>
  <c r="AJ6" i="8"/>
  <c r="AB6" i="8"/>
  <c r="AA6" i="8"/>
  <c r="R6" i="8"/>
  <c r="N6" i="8"/>
  <c r="M6" i="8"/>
  <c r="L6" i="8"/>
  <c r="J6" i="8"/>
  <c r="F6" i="8"/>
  <c r="AF28" i="25"/>
  <c r="AE28" i="25"/>
  <c r="AC28" i="25"/>
  <c r="AB28" i="25"/>
  <c r="Y28" i="25"/>
  <c r="X28" i="25"/>
  <c r="T28" i="25"/>
  <c r="R28" i="25"/>
  <c r="Q28" i="25"/>
  <c r="P28" i="25"/>
  <c r="O28" i="25"/>
  <c r="M28" i="25"/>
  <c r="L28" i="25"/>
  <c r="K28" i="25"/>
  <c r="I28" i="25"/>
  <c r="H28" i="25"/>
  <c r="G28" i="25"/>
  <c r="F28" i="25"/>
  <c r="E28" i="25"/>
  <c r="AF27" i="25"/>
  <c r="AE27" i="25"/>
  <c r="AC27" i="25"/>
  <c r="AB27" i="25"/>
  <c r="Y27" i="25"/>
  <c r="X27" i="25"/>
  <c r="T27" i="25"/>
  <c r="R27" i="25"/>
  <c r="Q27" i="25"/>
  <c r="P27" i="25"/>
  <c r="O27" i="25"/>
  <c r="M27" i="25"/>
  <c r="L27" i="25"/>
  <c r="K27" i="25"/>
  <c r="I27" i="25"/>
  <c r="H27" i="25"/>
  <c r="G27" i="25"/>
  <c r="F27" i="25"/>
  <c r="E27" i="25"/>
  <c r="AF26" i="25"/>
  <c r="AE26" i="25"/>
  <c r="AC26" i="25"/>
  <c r="AB26" i="25"/>
  <c r="Y26" i="25"/>
  <c r="X26" i="25"/>
  <c r="T26" i="25"/>
  <c r="R26" i="25"/>
  <c r="Q26" i="25"/>
  <c r="P26" i="25"/>
  <c r="O26" i="25"/>
  <c r="M26" i="25"/>
  <c r="L26" i="25"/>
  <c r="K26" i="25"/>
  <c r="I26" i="25"/>
  <c r="H26" i="25"/>
  <c r="G26" i="25"/>
  <c r="F26" i="25"/>
  <c r="E26" i="25"/>
  <c r="AF25" i="25"/>
  <c r="AE25" i="25"/>
  <c r="AC25" i="25"/>
  <c r="AB25" i="25"/>
  <c r="Y25" i="25"/>
  <c r="X25" i="25"/>
  <c r="T25" i="25"/>
  <c r="R25" i="25"/>
  <c r="Q25" i="25"/>
  <c r="P25" i="25"/>
  <c r="O25" i="25"/>
  <c r="M25" i="25"/>
  <c r="L25" i="25"/>
  <c r="K25" i="25"/>
  <c r="I25" i="25"/>
  <c r="H25" i="25"/>
  <c r="G25" i="25"/>
  <c r="F25" i="25"/>
  <c r="E25" i="25"/>
  <c r="AF24" i="25"/>
  <c r="AE24" i="25"/>
  <c r="AC24" i="25"/>
  <c r="AB24" i="25"/>
  <c r="Y24" i="25"/>
  <c r="X24" i="25"/>
  <c r="T24" i="25"/>
  <c r="R24" i="25"/>
  <c r="Q24" i="25"/>
  <c r="P24" i="25"/>
  <c r="O24" i="25"/>
  <c r="M24" i="25"/>
  <c r="L24" i="25"/>
  <c r="K24" i="25"/>
  <c r="I24" i="25"/>
  <c r="H24" i="25"/>
  <c r="G24" i="25"/>
  <c r="F24" i="25"/>
  <c r="E24" i="25"/>
  <c r="AF23" i="25"/>
  <c r="AE23" i="25"/>
  <c r="AC23" i="25"/>
  <c r="AB23" i="25"/>
  <c r="Y23" i="25"/>
  <c r="X23" i="25"/>
  <c r="T23" i="25"/>
  <c r="R23" i="25"/>
  <c r="Q23" i="25"/>
  <c r="P23" i="25"/>
  <c r="O23" i="25"/>
  <c r="M23" i="25"/>
  <c r="L23" i="25"/>
  <c r="K23" i="25"/>
  <c r="I23" i="25"/>
  <c r="H23" i="25"/>
  <c r="G23" i="25"/>
  <c r="F23" i="25"/>
  <c r="E23" i="25"/>
  <c r="AF22" i="25"/>
  <c r="AE22" i="25"/>
  <c r="AC22" i="25"/>
  <c r="AB22" i="25"/>
  <c r="Y22" i="25"/>
  <c r="X22" i="25"/>
  <c r="T22" i="25"/>
  <c r="R22" i="25"/>
  <c r="Q22" i="25"/>
  <c r="P22" i="25"/>
  <c r="O22" i="25"/>
  <c r="M22" i="25"/>
  <c r="L22" i="25"/>
  <c r="K22" i="25"/>
  <c r="I22" i="25"/>
  <c r="H22" i="25"/>
  <c r="G22" i="25"/>
  <c r="F22" i="25"/>
  <c r="E22" i="25"/>
  <c r="AF21" i="25"/>
  <c r="AE21" i="25"/>
  <c r="AC21" i="25"/>
  <c r="AB21" i="25"/>
  <c r="Y21" i="25"/>
  <c r="X21" i="25"/>
  <c r="T21" i="25"/>
  <c r="R21" i="25"/>
  <c r="Q21" i="25"/>
  <c r="P21" i="25"/>
  <c r="O21" i="25"/>
  <c r="M21" i="25"/>
  <c r="L21" i="25"/>
  <c r="K21" i="25"/>
  <c r="I21" i="25"/>
  <c r="H21" i="25"/>
  <c r="G21" i="25"/>
  <c r="F21" i="25"/>
  <c r="E21" i="25"/>
  <c r="AF20" i="25"/>
  <c r="AE20" i="25"/>
  <c r="AC20" i="25"/>
  <c r="AB20" i="25"/>
  <c r="Y20" i="25"/>
  <c r="X20" i="25"/>
  <c r="T20" i="25"/>
  <c r="R20" i="25"/>
  <c r="Q20" i="25"/>
  <c r="P20" i="25"/>
  <c r="O20" i="25"/>
  <c r="M20" i="25"/>
  <c r="L20" i="25"/>
  <c r="K20" i="25"/>
  <c r="I20" i="25"/>
  <c r="H20" i="25"/>
  <c r="G20" i="25"/>
  <c r="F20" i="25"/>
  <c r="E20" i="25"/>
  <c r="AI13" i="25"/>
  <c r="AH13" i="25"/>
  <c r="Y13" i="25"/>
  <c r="X13" i="25"/>
  <c r="Q13" i="25"/>
  <c r="O13" i="25"/>
  <c r="M13" i="25"/>
  <c r="L13" i="25"/>
  <c r="K13" i="25"/>
  <c r="I13" i="25"/>
  <c r="H13" i="25"/>
  <c r="G13" i="25"/>
  <c r="F13" i="25"/>
  <c r="AI12" i="25"/>
  <c r="AH12" i="25"/>
  <c r="Y12" i="25"/>
  <c r="X12" i="25"/>
  <c r="Q12" i="25"/>
  <c r="O12" i="25"/>
  <c r="M12" i="25"/>
  <c r="L12" i="25"/>
  <c r="K12" i="25"/>
  <c r="I12" i="25"/>
  <c r="H12" i="25"/>
  <c r="G12" i="25"/>
  <c r="F12" i="25"/>
  <c r="AI11" i="25"/>
  <c r="AH11" i="25"/>
  <c r="Y11" i="25"/>
  <c r="X11" i="25"/>
  <c r="Q11" i="25"/>
  <c r="O11" i="25"/>
  <c r="M11" i="25"/>
  <c r="L11" i="25"/>
  <c r="K11" i="25"/>
  <c r="I11" i="25"/>
  <c r="H11" i="25"/>
  <c r="G11" i="25"/>
  <c r="F11" i="25"/>
  <c r="AI10" i="25"/>
  <c r="AH10" i="25"/>
  <c r="Y10" i="25"/>
  <c r="X10" i="25"/>
  <c r="Q10" i="25"/>
  <c r="O10" i="25"/>
  <c r="M10" i="25"/>
  <c r="L10" i="25"/>
  <c r="K10" i="25"/>
  <c r="I10" i="25"/>
  <c r="H10" i="25"/>
  <c r="G10" i="25"/>
  <c r="F10" i="25"/>
  <c r="AI9" i="25"/>
  <c r="AH9" i="25"/>
  <c r="Y9" i="25"/>
  <c r="X9" i="25"/>
  <c r="Q9" i="25"/>
  <c r="O9" i="25"/>
  <c r="M9" i="25"/>
  <c r="L9" i="25"/>
  <c r="K9" i="25"/>
  <c r="I9" i="25"/>
  <c r="H9" i="25"/>
  <c r="G9" i="25"/>
  <c r="F9" i="25"/>
  <c r="AI8" i="25"/>
  <c r="AH8" i="25"/>
  <c r="Y8" i="25"/>
  <c r="X8" i="25"/>
  <c r="Q8" i="25"/>
  <c r="O8" i="25"/>
  <c r="M8" i="25"/>
  <c r="L8" i="25"/>
  <c r="K8" i="25"/>
  <c r="I8" i="25"/>
  <c r="H8" i="25"/>
  <c r="G8" i="25"/>
  <c r="F8" i="25"/>
  <c r="AI7" i="25"/>
  <c r="AH7" i="25"/>
  <c r="Y7" i="25"/>
  <c r="X7" i="25"/>
  <c r="Q7" i="25"/>
  <c r="O7" i="25"/>
  <c r="M7" i="25"/>
  <c r="L7" i="25"/>
  <c r="K7" i="25"/>
  <c r="I7" i="25"/>
  <c r="H7" i="25"/>
  <c r="G7" i="25"/>
  <c r="F7" i="25"/>
  <c r="AI6" i="25"/>
  <c r="AH6" i="25"/>
  <c r="Y6" i="25"/>
  <c r="X6" i="25"/>
  <c r="Q6" i="25"/>
  <c r="O6" i="25"/>
  <c r="M6" i="25"/>
  <c r="L6" i="25"/>
  <c r="K6" i="25"/>
  <c r="I6" i="25"/>
  <c r="H6" i="25"/>
  <c r="G6" i="25"/>
  <c r="F6" i="25"/>
  <c r="AI5" i="25"/>
  <c r="AH5" i="25"/>
  <c r="Y5" i="25"/>
  <c r="X5" i="25"/>
  <c r="Q5" i="25"/>
  <c r="O5" i="25"/>
  <c r="M5" i="25"/>
  <c r="L5" i="25"/>
  <c r="K5" i="25"/>
  <c r="I5" i="25"/>
  <c r="H5" i="25"/>
  <c r="G5" i="25"/>
  <c r="F5" i="25"/>
</calcChain>
</file>

<file path=xl/sharedStrings.xml><?xml version="1.0" encoding="utf-8"?>
<sst xmlns="http://schemas.openxmlformats.org/spreadsheetml/2006/main" count="11356" uniqueCount="3860">
  <si>
    <t>渠道</t>
  </si>
  <si>
    <t>批次重量</t>
  </si>
  <si>
    <t>尾程成本</t>
  </si>
  <si>
    <t>运营中心成本</t>
  </si>
  <si>
    <t>一级中转</t>
  </si>
  <si>
    <t>二级中转</t>
  </si>
  <si>
    <t>泡货率</t>
  </si>
  <si>
    <t>出口报关</t>
  </si>
  <si>
    <t>空运成本</t>
  </si>
  <si>
    <t>海外清关</t>
  </si>
  <si>
    <t>关税成本</t>
  </si>
  <si>
    <t>海外中转</t>
  </si>
  <si>
    <t>海外公司服务费</t>
  </si>
  <si>
    <t>集团管理费</t>
  </si>
  <si>
    <t>销售管理费</t>
  </si>
  <si>
    <t>平台服务费</t>
  </si>
  <si>
    <t>渠道服务费</t>
  </si>
  <si>
    <t>公司补贴</t>
  </si>
  <si>
    <t>重量范围KG</t>
  </si>
  <si>
    <t>哥伦比亚专线成本（销售结算价）</t>
  </si>
  <si>
    <t>重量范围(KG)</t>
  </si>
  <si>
    <t>结算价</t>
  </si>
  <si>
    <t>公布价</t>
  </si>
  <si>
    <t>成本折扣</t>
  </si>
  <si>
    <t>产品部+销售部</t>
  </si>
  <si>
    <t>产品部</t>
  </si>
  <si>
    <t>运营办</t>
  </si>
  <si>
    <t>产品部+运营办</t>
  </si>
  <si>
    <t>报关部</t>
  </si>
  <si>
    <t>空运部</t>
  </si>
  <si>
    <t>产品部
年后报关部</t>
  </si>
  <si>
    <t>产品部+报关部</t>
  </si>
  <si>
    <t>财务部</t>
  </si>
  <si>
    <t>每月回顾</t>
  </si>
  <si>
    <t>随时调整</t>
  </si>
  <si>
    <t>季度调整</t>
  </si>
  <si>
    <t>运费 RMB/KG</t>
  </si>
  <si>
    <t>处理费(1区)
RMB/Item</t>
  </si>
  <si>
    <t>处理费
RMB/Item</t>
  </si>
  <si>
    <t>RMB/KG</t>
  </si>
  <si>
    <t>核算单位成本用的批次重量</t>
  </si>
  <si>
    <t>国家</t>
  </si>
  <si>
    <t>处理费加权
RMB/Item</t>
  </si>
  <si>
    <t xml:space="preserve">揽收库内操作成本：
专线1元/KG;
</t>
  </si>
  <si>
    <t>运营中心至空运交货仓成本</t>
  </si>
  <si>
    <t>运营中心或分公司间中转成本</t>
  </si>
  <si>
    <t>出库泡重/收货扣费重 （香港分泡）</t>
  </si>
  <si>
    <t>出口报关、查验、单证等相关成本</t>
  </si>
  <si>
    <t>空运帐单金额/账单计费重</t>
  </si>
  <si>
    <t>关税及VAT</t>
  </si>
  <si>
    <t>机场中转</t>
  </si>
  <si>
    <t>0.5元/KG</t>
  </si>
  <si>
    <t>KG</t>
  </si>
  <si>
    <t>Item</t>
  </si>
  <si>
    <t>美洲专线特货</t>
  </si>
  <si>
    <t>哥伦比亚</t>
  </si>
  <si>
    <t>0-1</t>
  </si>
  <si>
    <t>1-2.0</t>
  </si>
  <si>
    <t>2.0-3</t>
  </si>
  <si>
    <t>3.0-5</t>
  </si>
  <si>
    <t>5-6</t>
  </si>
  <si>
    <t>6-7</t>
  </si>
  <si>
    <t>7-8</t>
  </si>
  <si>
    <t>8-9</t>
  </si>
  <si>
    <t>9-10</t>
  </si>
  <si>
    <t>出库泡重/收货扣费重</t>
  </si>
  <si>
    <t>2元/件</t>
  </si>
  <si>
    <t>飞洋拉美秘鲁小包</t>
  </si>
  <si>
    <t>FY1秘鲁专线</t>
  </si>
  <si>
    <t>渠道代码</t>
  </si>
  <si>
    <t>CountryCode</t>
  </si>
  <si>
    <t>重量（KG）</t>
  </si>
  <si>
    <t>最低计费重量（KG）</t>
  </si>
  <si>
    <t>运费/KG</t>
  </si>
  <si>
    <t>挂号费/件（利马地区）</t>
  </si>
  <si>
    <t>挂号费/件（非利马地区）</t>
  </si>
  <si>
    <t>参考时效</t>
  </si>
  <si>
    <t>FY1PEZX</t>
  </si>
  <si>
    <t>秘鲁</t>
  </si>
  <si>
    <t>PE</t>
  </si>
  <si>
    <t>0.05-0.25KG</t>
  </si>
  <si>
    <t>12-24天</t>
  </si>
  <si>
    <t>0.25-0.5KG</t>
  </si>
  <si>
    <t>0.5-1KG</t>
  </si>
  <si>
    <t>1-2KG</t>
  </si>
  <si>
    <t>2-5KG</t>
  </si>
  <si>
    <t>5-10KG</t>
  </si>
  <si>
    <r>
      <rPr>
        <b/>
        <sz val="11"/>
        <color rgb="FFFF0000"/>
        <rFont val="微软雅黑"/>
        <family val="2"/>
        <charset val="134"/>
      </rPr>
      <t>申报价值1-200USD，无关税；</t>
    </r>
    <r>
      <rPr>
        <sz val="11"/>
        <color rgb="FF000000"/>
        <rFont val="微软雅黑"/>
        <family val="2"/>
        <charset val="134"/>
      </rPr>
      <t>（具体货值以海关判定为准）</t>
    </r>
  </si>
  <si>
    <t>1、服务说明</t>
  </si>
  <si>
    <t>头程使用空运并提供全程追踪、清关服务、本土派送至消费者的跨境物流服务。</t>
  </si>
  <si>
    <t>计费重量：50克起计费，按克进位；体积重计算系数为长*宽*高(cm)/8000，体积重和实重取大。</t>
  </si>
  <si>
    <t>2、可走产品</t>
  </si>
  <si>
    <t>仅走普货不接受任何其他带强磁、带电，高功率、液体等产品。若发现货物属性不符，非禁运产品可以联系业务或客服改配特货渠道。退回需收取5RMB/件操作费用；若发现禁运产品，则停止运输并不返回当票运费。</t>
  </si>
  <si>
    <t>3、渠道限制</t>
  </si>
  <si>
    <t>1）秘鲁：重量限制0-10KG。尺寸限制单边不超60CM，不接收外包装为圆柱形、球形、管状、不规则状等异形件</t>
  </si>
  <si>
    <t>4、交运要求</t>
  </si>
  <si>
    <t>1）下单必须将订单信息上传至我司系统</t>
  </si>
  <si>
    <t>2）发货前需贴我司标签面单至货物上，要求面单清晰平整，可供扫描</t>
  </si>
  <si>
    <t>5、申报要求</t>
  </si>
  <si>
    <t>1）秘鲁：申报价值1-200USD，无关税；（具体货值以海关判定为准）</t>
  </si>
  <si>
    <t>2）必须提供收件人的DNI/RUC，且DNI（8位数）&amp; RUC（11位数)必须有效</t>
  </si>
  <si>
    <t>收件人使用税号RUC进口: 不限制进口次数；收件人税号必须属于收件人名字，且税号须在激活状态否则税号无效不能用于进口</t>
  </si>
  <si>
    <t>收件人使用身份证DNI进口: 每年只能进口3次，超三次则不能进口，需及时更换收件人；收件人DNI须为收件人名字且进口须年满18周岁，且不超过3次进口/年，否则身份证号无效不能用于进口</t>
  </si>
  <si>
    <t>3）申报品名和实物包裹必须一致,申报金额不可低保瞒报，申报信息必须喝实物相符，否则遇海关查验可能会产生高昂罚金。如因申报信息和实物不符导致查验或海关重新估值产生的手续费和税金，需由发件人自行承担</t>
  </si>
  <si>
    <t>4）特殊产品如化妆品等每个包裹限4件</t>
  </si>
  <si>
    <t>6、退件与重派</t>
  </si>
  <si>
    <t>1）不提供退件重发服务</t>
  </si>
  <si>
    <t>7、查询地址</t>
  </si>
  <si>
    <t>8、赔付标准</t>
  </si>
  <si>
    <t>1）赔偿受理截止时间：发货后30天内必须提出申请，超过30天不再受理。</t>
  </si>
  <si>
    <t>2）未上网：经我司确认丢件后，退运费（全部运费，包含挂号费）；另外再按申报价值赔偿，最高不超过200RMB/票。</t>
  </si>
  <si>
    <t>已上网：经我司确认丢件后，将不退运费（全部运费，包含挂号费），按申报价值赔偿，最高不超过200RMB/票。</t>
  </si>
  <si>
    <t>3）开查资料：货物交易截图+发票+产品图+销售链接+客户后台订单截图等。</t>
  </si>
  <si>
    <r>
      <rPr>
        <sz val="10"/>
        <color rgb="FF000000"/>
        <rFont val="微软雅黑"/>
        <family val="2"/>
        <charset val="134"/>
      </rPr>
      <t>索赔资料要求：</t>
    </r>
    <r>
      <rPr>
        <sz val="10"/>
        <color rgb="FF000000"/>
        <rFont val="Microsoft YaHei"/>
        <charset val="134"/>
      </rPr>
      <t>①</t>
    </r>
    <r>
      <rPr>
        <sz val="10"/>
        <color rgb="FF000000"/>
        <rFont val="微软雅黑"/>
        <family val="2"/>
        <charset val="134"/>
      </rPr>
      <t>服务商确认丢件的，需提供平台的网上退款截图+若在未退款情况下安排的货物补寄，需提交网上交易截图+争议内容+补寄单号。</t>
    </r>
  </si>
  <si>
    <r>
      <rPr>
        <sz val="10"/>
        <color rgb="FF000000"/>
        <rFont val="Microsoft YaHei"/>
        <charset val="134"/>
      </rPr>
      <t>②</t>
    </r>
    <r>
      <rPr>
        <sz val="10"/>
        <color rgb="FF000000"/>
        <rFont val="微软雅黑"/>
        <family val="2"/>
        <charset val="134"/>
      </rPr>
      <t>包裹在我司中转过程中丢失，经我司确认丢件的，客户需提供退款截图/货值证明。</t>
    </r>
  </si>
  <si>
    <t>4）所有问题件要接受先开查后赔偿的原则，需按渠道要求提供相关资料。</t>
  </si>
  <si>
    <t>申报价值高于物品实际价值的，以物品实际价值作为计算基数。</t>
  </si>
  <si>
    <t>包裹在运输途中包裹破损，不提供赔偿；服务商官网显示签收，但客户说没有收到包裹的情况，我司会协助查询，但不提供赔偿。</t>
  </si>
  <si>
    <t>5）注意：针对以上条款，海关查验/不可抗力除外：包括但不限于战争，爆乱，自然灾害，疫情原因国外封城，罢工，政治因素，恶劣天气（如暴风雪）等，因为海关查验造成的延误、扣货等我司不提供赔偿。</t>
  </si>
  <si>
    <t>9、特别提示</t>
  </si>
  <si>
    <t>1）由于罢工、战争、自然灾害、天气、飞机机械故障航班延误、法律权限、海关检疫官员的行为或者政府行为等不可抗力因素造成的损失；由于客户自己对快件操作不当（包括但不限于申报货物不符，谎报，瞒报等）以及客户提供的发票、地址等资料有误的或不及时而造成的货物延误、损毁、丢失或由于收件人公司不配合清关或无法提供清关文件而产生的清关延误扣件甚至被海关充公没收；外包装完好，包裹里面产品丢失，变形，变质等内件未加保护措施的；所寄物品不符合华沙公约的相关规定，不能安全合法运输而被海关销毁的（动物、种子类、书籍类现金、枪支、弹药、贵金属、违禁药品、易燃易爆品等）我司不承担任何责任。</t>
  </si>
  <si>
    <t>特别提示：本公司保留各条款的所有及最终解释权。如贵司一旦接受我司服务，我司默认贵司已详细阅读过此价格表及备注内容并接受各条款的约束。</t>
  </si>
  <si>
    <t>可走普货、内置电不超100WH带电产品、化妆品，不接受任何带强磁、带电，高功率、仿牌、航空明令禁止运输等产品；产品。若发现货物属性不符，退回需收取5RMB/件操作费用；若发现禁运产品，则停止运输并不返回当票运费。</t>
  </si>
  <si>
    <t>N°</t>
  </si>
  <si>
    <t>地区</t>
  </si>
  <si>
    <t>州省</t>
  </si>
  <si>
    <t>城市</t>
  </si>
  <si>
    <t>邮编</t>
  </si>
  <si>
    <t>分区</t>
  </si>
  <si>
    <t>NACIONAL</t>
  </si>
  <si>
    <t>CHACHAPOYAS</t>
  </si>
  <si>
    <t>10101</t>
  </si>
  <si>
    <t>非利马区</t>
  </si>
  <si>
    <t>ASUNCION</t>
  </si>
  <si>
    <t>10102</t>
  </si>
  <si>
    <t>BALSAS</t>
  </si>
  <si>
    <t>10103</t>
  </si>
  <si>
    <t>CHETO</t>
  </si>
  <si>
    <t>10104</t>
  </si>
  <si>
    <t>CHILIQUIN</t>
  </si>
  <si>
    <t>10105</t>
  </si>
  <si>
    <t>CHUQUIBAMBA</t>
  </si>
  <si>
    <t>10106</t>
  </si>
  <si>
    <t>GRANADA</t>
  </si>
  <si>
    <t>10107</t>
  </si>
  <si>
    <t>HUANCAS</t>
  </si>
  <si>
    <t>10108</t>
  </si>
  <si>
    <t>LA JALCA</t>
  </si>
  <si>
    <t>10109</t>
  </si>
  <si>
    <t>LEIMEBAMBA</t>
  </si>
  <si>
    <t>10110</t>
  </si>
  <si>
    <t>LEVANTO</t>
  </si>
  <si>
    <t>10111</t>
  </si>
  <si>
    <t>MAGDALENA</t>
  </si>
  <si>
    <t>10112</t>
  </si>
  <si>
    <t>MARISCAL CASTILLA</t>
  </si>
  <si>
    <t>10113</t>
  </si>
  <si>
    <t>MOLINOPAMPA</t>
  </si>
  <si>
    <t>10114</t>
  </si>
  <si>
    <t>MONTEVIDEO</t>
  </si>
  <si>
    <t>10115</t>
  </si>
  <si>
    <t>OLLEROS</t>
  </si>
  <si>
    <t>10116</t>
  </si>
  <si>
    <t>QUINJALCA</t>
  </si>
  <si>
    <t>10117</t>
  </si>
  <si>
    <t>SAN FRANCISCO DE DAGUAS</t>
  </si>
  <si>
    <t>10118</t>
  </si>
  <si>
    <t>SAN ISIDRO DE MAINO</t>
  </si>
  <si>
    <t>10119</t>
  </si>
  <si>
    <t>SOLOCO</t>
  </si>
  <si>
    <t>10120</t>
  </si>
  <si>
    <t>SONCHE</t>
  </si>
  <si>
    <t>10121</t>
  </si>
  <si>
    <t>BAGUA</t>
  </si>
  <si>
    <t>10201</t>
  </si>
  <si>
    <t>ARAMANGO</t>
  </si>
  <si>
    <t>10202</t>
  </si>
  <si>
    <t>COPALLIN</t>
  </si>
  <si>
    <t>10203</t>
  </si>
  <si>
    <t>EL PARCO</t>
  </si>
  <si>
    <t>10204</t>
  </si>
  <si>
    <t>IMAZA</t>
  </si>
  <si>
    <t>10205</t>
  </si>
  <si>
    <t>LA PECA</t>
  </si>
  <si>
    <t>10206</t>
  </si>
  <si>
    <t>BONGARA</t>
  </si>
  <si>
    <t>JUMBILLA</t>
  </si>
  <si>
    <t>10301</t>
  </si>
  <si>
    <t>CHISQUILLA</t>
  </si>
  <si>
    <t>10302</t>
  </si>
  <si>
    <t>CHURUJA</t>
  </si>
  <si>
    <t>10303</t>
  </si>
  <si>
    <t>COROSHA</t>
  </si>
  <si>
    <t>10304</t>
  </si>
  <si>
    <t>CUISPES</t>
  </si>
  <si>
    <t>10305</t>
  </si>
  <si>
    <t>FLORIDA</t>
  </si>
  <si>
    <t>10306</t>
  </si>
  <si>
    <t>JAZAN</t>
  </si>
  <si>
    <t>10307</t>
  </si>
  <si>
    <t>RECTA</t>
  </si>
  <si>
    <t>10308</t>
  </si>
  <si>
    <t>SAN CARLOS</t>
  </si>
  <si>
    <t>10309</t>
  </si>
  <si>
    <t>SHIPASBAMBA</t>
  </si>
  <si>
    <t>10310</t>
  </si>
  <si>
    <t>VALERA</t>
  </si>
  <si>
    <t>10311</t>
  </si>
  <si>
    <t>YAMBRASBAMBA</t>
  </si>
  <si>
    <t>10312</t>
  </si>
  <si>
    <t>CONDORCANQUI</t>
  </si>
  <si>
    <t>NIEVA</t>
  </si>
  <si>
    <t>10401</t>
  </si>
  <si>
    <t>EL CENEPA</t>
  </si>
  <si>
    <t>10402</t>
  </si>
  <si>
    <t>RIO SANTIAGO</t>
  </si>
  <si>
    <t>10403</t>
  </si>
  <si>
    <t>LUYA</t>
  </si>
  <si>
    <t>LAMUD</t>
  </si>
  <si>
    <t>10501</t>
  </si>
  <si>
    <t>CAMPORREDONDO</t>
  </si>
  <si>
    <t>10502</t>
  </si>
  <si>
    <t>COCABAMBA</t>
  </si>
  <si>
    <t>10503</t>
  </si>
  <si>
    <t>COLCAMAR</t>
  </si>
  <si>
    <t>10504</t>
  </si>
  <si>
    <t>CONILA</t>
  </si>
  <si>
    <t>10505</t>
  </si>
  <si>
    <t>INGUILPATA</t>
  </si>
  <si>
    <t>10506</t>
  </si>
  <si>
    <t>LONGUITA</t>
  </si>
  <si>
    <t>10507</t>
  </si>
  <si>
    <t>LONYA CHICO</t>
  </si>
  <si>
    <t>10508</t>
  </si>
  <si>
    <t>10509</t>
  </si>
  <si>
    <t>LUYA VIEJO</t>
  </si>
  <si>
    <t>10510</t>
  </si>
  <si>
    <t>MARIA</t>
  </si>
  <si>
    <t>10511</t>
  </si>
  <si>
    <t>OCALLI</t>
  </si>
  <si>
    <t>10512</t>
  </si>
  <si>
    <t>OCUMAL</t>
  </si>
  <si>
    <t>10513</t>
  </si>
  <si>
    <t>PISUQUIA</t>
  </si>
  <si>
    <t>10514</t>
  </si>
  <si>
    <t>PROVIDENCIA</t>
  </si>
  <si>
    <t>10515</t>
  </si>
  <si>
    <t>SAN CRISTOBAL</t>
  </si>
  <si>
    <t>10516</t>
  </si>
  <si>
    <t>SAN FRANCISCO DEL YESO</t>
  </si>
  <si>
    <t>10517</t>
  </si>
  <si>
    <t>SAN JERONIMO</t>
  </si>
  <si>
    <t>10518</t>
  </si>
  <si>
    <t>SAN JUAN DE LOPECANCHA</t>
  </si>
  <si>
    <t>10519</t>
  </si>
  <si>
    <t>SANTA CATALINA</t>
  </si>
  <si>
    <t>10520</t>
  </si>
  <si>
    <t>SANTO TOMAS</t>
  </si>
  <si>
    <t>10521</t>
  </si>
  <si>
    <t>TINGO</t>
  </si>
  <si>
    <t>10522</t>
  </si>
  <si>
    <t>TRITA</t>
  </si>
  <si>
    <t>10523</t>
  </si>
  <si>
    <t>RODRIGUEZ DE MENDOZA</t>
  </si>
  <si>
    <t>SAN NICOLAS</t>
  </si>
  <si>
    <t>10601</t>
  </si>
  <si>
    <t>CHIRIMOTO</t>
  </si>
  <si>
    <t>10602</t>
  </si>
  <si>
    <t>COCHAMAL</t>
  </si>
  <si>
    <t>10603</t>
  </si>
  <si>
    <t>HUAMBO</t>
  </si>
  <si>
    <t>10604</t>
  </si>
  <si>
    <t>LIMABAMBA</t>
  </si>
  <si>
    <t>10605</t>
  </si>
  <si>
    <t>LONGAR</t>
  </si>
  <si>
    <t>10606</t>
  </si>
  <si>
    <t>MARISCAL BENAVIDES</t>
  </si>
  <si>
    <t>10607</t>
  </si>
  <si>
    <t>MILPUC</t>
  </si>
  <si>
    <t>10608</t>
  </si>
  <si>
    <t>OMIA</t>
  </si>
  <si>
    <t>10609</t>
  </si>
  <si>
    <t>SANTA ROSA</t>
  </si>
  <si>
    <t>10610</t>
  </si>
  <si>
    <t>TOTORA</t>
  </si>
  <si>
    <t>10611</t>
  </si>
  <si>
    <t>VISTA ALEGRE</t>
  </si>
  <si>
    <t>10612</t>
  </si>
  <si>
    <t>UTCUBAMBA</t>
  </si>
  <si>
    <t>BAGUA GRANDE</t>
  </si>
  <si>
    <t>10701</t>
  </si>
  <si>
    <t>CAJARURO</t>
  </si>
  <si>
    <t>10702</t>
  </si>
  <si>
    <t>CUMBA</t>
  </si>
  <si>
    <t>10703</t>
  </si>
  <si>
    <t>EL MILAGRO</t>
  </si>
  <si>
    <t>10704</t>
  </si>
  <si>
    <t>JAMALCA</t>
  </si>
  <si>
    <t>10705</t>
  </si>
  <si>
    <t>LONYA GRANDE</t>
  </si>
  <si>
    <t>10706</t>
  </si>
  <si>
    <t>YAMON</t>
  </si>
  <si>
    <t>10707</t>
  </si>
  <si>
    <t>HUARAZ</t>
  </si>
  <si>
    <t>20101</t>
  </si>
  <si>
    <t>COCHABAMBA</t>
  </si>
  <si>
    <t>20102</t>
  </si>
  <si>
    <t>COLCABAMBA</t>
  </si>
  <si>
    <t>20103</t>
  </si>
  <si>
    <t>HUANCHAY</t>
  </si>
  <si>
    <t>20104</t>
  </si>
  <si>
    <t>INDEPENDENCIA</t>
  </si>
  <si>
    <t>20105</t>
  </si>
  <si>
    <t>JANGAS</t>
  </si>
  <si>
    <t>20106</t>
  </si>
  <si>
    <t>LA LIBERTAD</t>
  </si>
  <si>
    <t>20107</t>
  </si>
  <si>
    <t>20108</t>
  </si>
  <si>
    <t>PAMPAS</t>
  </si>
  <si>
    <t>20109</t>
  </si>
  <si>
    <t>PARIACOTO</t>
  </si>
  <si>
    <t>20110</t>
  </si>
  <si>
    <t>PIRA</t>
  </si>
  <si>
    <t>20111</t>
  </si>
  <si>
    <t>TARICA</t>
  </si>
  <si>
    <t>20112</t>
  </si>
  <si>
    <t>AIJA</t>
  </si>
  <si>
    <t>20201</t>
  </si>
  <si>
    <t>CORIS</t>
  </si>
  <si>
    <t>20202</t>
  </si>
  <si>
    <t>HUACLLAN</t>
  </si>
  <si>
    <t>20203</t>
  </si>
  <si>
    <t>LA MERCED</t>
  </si>
  <si>
    <t>20204</t>
  </si>
  <si>
    <t>SUCCHA</t>
  </si>
  <si>
    <t>20205</t>
  </si>
  <si>
    <t>ANTONIO RAYMONDI</t>
  </si>
  <si>
    <t>LLAMELLIN</t>
  </si>
  <si>
    <t>20301</t>
  </si>
  <si>
    <t>ACZO</t>
  </si>
  <si>
    <t>20302</t>
  </si>
  <si>
    <t>CHACCHO</t>
  </si>
  <si>
    <t>20303</t>
  </si>
  <si>
    <t>CHINGAS</t>
  </si>
  <si>
    <t>20304</t>
  </si>
  <si>
    <t>MIRGAS</t>
  </si>
  <si>
    <t>20305</t>
  </si>
  <si>
    <t>SAN JUAN DE RONTOY</t>
  </si>
  <si>
    <t>20306</t>
  </si>
  <si>
    <t>CHACAS</t>
  </si>
  <si>
    <t>20401</t>
  </si>
  <si>
    <t>ACOCHACA</t>
  </si>
  <si>
    <t>20402</t>
  </si>
  <si>
    <t>BOLOGNESI</t>
  </si>
  <si>
    <t>CHIQUIAN</t>
  </si>
  <si>
    <t>20501</t>
  </si>
  <si>
    <t>ABELARDO PARDO LEZAMETA</t>
  </si>
  <si>
    <t>20502</t>
  </si>
  <si>
    <t>20503</t>
  </si>
  <si>
    <t>AQUIA</t>
  </si>
  <si>
    <t>20504</t>
  </si>
  <si>
    <t>CAJACAY</t>
  </si>
  <si>
    <t>20505</t>
  </si>
  <si>
    <t>CANIS</t>
  </si>
  <si>
    <t>20506</t>
  </si>
  <si>
    <t>COLQUIOC</t>
  </si>
  <si>
    <t>20507</t>
  </si>
  <si>
    <t>HUALLANCA</t>
  </si>
  <si>
    <t>20508</t>
  </si>
  <si>
    <t>HUASTA</t>
  </si>
  <si>
    <t>20509</t>
  </si>
  <si>
    <t>HUAYLLACAYAN</t>
  </si>
  <si>
    <t>20510</t>
  </si>
  <si>
    <t>LA PRIMAVERA</t>
  </si>
  <si>
    <t>20511</t>
  </si>
  <si>
    <t>MANGAS</t>
  </si>
  <si>
    <t>20512</t>
  </si>
  <si>
    <t>PACLLON</t>
  </si>
  <si>
    <t>20513</t>
  </si>
  <si>
    <t>SAN MIGUEL DE CORPANQUI</t>
  </si>
  <si>
    <t>20514</t>
  </si>
  <si>
    <t>TICLLOS</t>
  </si>
  <si>
    <t>20515</t>
  </si>
  <si>
    <t>CARHUAZ</t>
  </si>
  <si>
    <t>20601</t>
  </si>
  <si>
    <t>ACOPAMPA</t>
  </si>
  <si>
    <t>20602</t>
  </si>
  <si>
    <t>AMASHCA</t>
  </si>
  <si>
    <t>20603</t>
  </si>
  <si>
    <t>ANTA</t>
  </si>
  <si>
    <t>20604</t>
  </si>
  <si>
    <t>ATAQUERO</t>
  </si>
  <si>
    <t>20605</t>
  </si>
  <si>
    <t>MARCARA</t>
  </si>
  <si>
    <t>20606</t>
  </si>
  <si>
    <t>PARIAHUANCA</t>
  </si>
  <si>
    <t>20607</t>
  </si>
  <si>
    <t>SAN MIGUEL DE ACO</t>
  </si>
  <si>
    <t>20608</t>
  </si>
  <si>
    <t>SHILLA</t>
  </si>
  <si>
    <t>20609</t>
  </si>
  <si>
    <t>TINCO</t>
  </si>
  <si>
    <t>20610</t>
  </si>
  <si>
    <t>YUNGAR</t>
  </si>
  <si>
    <t>20611</t>
  </si>
  <si>
    <t>CARLOS FERMIN FITZCARRAL</t>
  </si>
  <si>
    <t>SAN LUIS</t>
  </si>
  <si>
    <t>20701</t>
  </si>
  <si>
    <t>20702</t>
  </si>
  <si>
    <t>YAUYA</t>
  </si>
  <si>
    <t>20703</t>
  </si>
  <si>
    <t>CASMA</t>
  </si>
  <si>
    <t>20801</t>
  </si>
  <si>
    <t>BUENA VISTA ALTA</t>
  </si>
  <si>
    <t>20802</t>
  </si>
  <si>
    <t>COMANDANTE NOEL</t>
  </si>
  <si>
    <t>20803</t>
  </si>
  <si>
    <t>YAUTAN</t>
  </si>
  <si>
    <t>20804</t>
  </si>
  <si>
    <t>CORONGO</t>
  </si>
  <si>
    <t>20901</t>
  </si>
  <si>
    <t>ACO</t>
  </si>
  <si>
    <t>20902</t>
  </si>
  <si>
    <t>BAMBAS</t>
  </si>
  <si>
    <t>20903</t>
  </si>
  <si>
    <t>CUSCA</t>
  </si>
  <si>
    <t>20904</t>
  </si>
  <si>
    <t>LA PAMPA</t>
  </si>
  <si>
    <t>20905</t>
  </si>
  <si>
    <t>YANAC</t>
  </si>
  <si>
    <t>20906</t>
  </si>
  <si>
    <t>YUPAN</t>
  </si>
  <si>
    <t>20907</t>
  </si>
  <si>
    <t>HUARI</t>
  </si>
  <si>
    <t>21001</t>
  </si>
  <si>
    <t>ANRA</t>
  </si>
  <si>
    <t>21002</t>
  </si>
  <si>
    <t>CAJAY</t>
  </si>
  <si>
    <t>21003</t>
  </si>
  <si>
    <t>CHAVIN DE HUANTAR</t>
  </si>
  <si>
    <t>21004</t>
  </si>
  <si>
    <t>HUACACHI</t>
  </si>
  <si>
    <t>21005</t>
  </si>
  <si>
    <t>HUACCHIS</t>
  </si>
  <si>
    <t>21006</t>
  </si>
  <si>
    <t>HUACHIS</t>
  </si>
  <si>
    <t>21007</t>
  </si>
  <si>
    <t>HUANTAR</t>
  </si>
  <si>
    <t>21008</t>
  </si>
  <si>
    <t>MASIN</t>
  </si>
  <si>
    <t>21009</t>
  </si>
  <si>
    <t>PAUCAS</t>
  </si>
  <si>
    <t>21010</t>
  </si>
  <si>
    <t>PONTO</t>
  </si>
  <si>
    <t>21011</t>
  </si>
  <si>
    <t>RAHUAPAMPA</t>
  </si>
  <si>
    <t>21012</t>
  </si>
  <si>
    <t>RAPAYAN</t>
  </si>
  <si>
    <t>21013</t>
  </si>
  <si>
    <t>SAN MARCOS</t>
  </si>
  <si>
    <t>21014</t>
  </si>
  <si>
    <t>SAN PEDRO DE CHANA</t>
  </si>
  <si>
    <t>21015</t>
  </si>
  <si>
    <t>UCO</t>
  </si>
  <si>
    <t>21016</t>
  </si>
  <si>
    <t>HUARMEY</t>
  </si>
  <si>
    <t>21101</t>
  </si>
  <si>
    <t>COCHAPETI</t>
  </si>
  <si>
    <t>21102</t>
  </si>
  <si>
    <t>CULEBRAS</t>
  </si>
  <si>
    <t>21103</t>
  </si>
  <si>
    <t>HUAYAN</t>
  </si>
  <si>
    <t>21104</t>
  </si>
  <si>
    <t>MALVAS</t>
  </si>
  <si>
    <t>21105</t>
  </si>
  <si>
    <t>HUAYLAS</t>
  </si>
  <si>
    <t>CARAZ</t>
  </si>
  <si>
    <t>21201</t>
  </si>
  <si>
    <t>21202</t>
  </si>
  <si>
    <t>HUATA</t>
  </si>
  <si>
    <t>21203</t>
  </si>
  <si>
    <t>21204</t>
  </si>
  <si>
    <t>MATO</t>
  </si>
  <si>
    <t>21205</t>
  </si>
  <si>
    <t>PAMPAROMAS</t>
  </si>
  <si>
    <t>21206</t>
  </si>
  <si>
    <t>PUEBLO LIBRE</t>
  </si>
  <si>
    <t>21207</t>
  </si>
  <si>
    <t>SANTA CRUZ</t>
  </si>
  <si>
    <t>21208</t>
  </si>
  <si>
    <t>SANTO TORIBIO</t>
  </si>
  <si>
    <t>21209</t>
  </si>
  <si>
    <t>YURACMARCA</t>
  </si>
  <si>
    <t>21210</t>
  </si>
  <si>
    <t>MARISCAL LUZURIAGA</t>
  </si>
  <si>
    <t>PISCOBAMBA</t>
  </si>
  <si>
    <t>21301</t>
  </si>
  <si>
    <t>CASCA</t>
  </si>
  <si>
    <t>21302</t>
  </si>
  <si>
    <t>ELEAZAR GUZMAN BARRON</t>
  </si>
  <si>
    <t>21303</t>
  </si>
  <si>
    <t>FIDEL OLIVAS ESCUDERO</t>
  </si>
  <si>
    <t>21304</t>
  </si>
  <si>
    <t>LLAMA</t>
  </si>
  <si>
    <t>21305</t>
  </si>
  <si>
    <t>LLUMPA</t>
  </si>
  <si>
    <t>21306</t>
  </si>
  <si>
    <t>LUCMA</t>
  </si>
  <si>
    <t>21307</t>
  </si>
  <si>
    <t>MUSGA</t>
  </si>
  <si>
    <t>21308</t>
  </si>
  <si>
    <t>OCROS</t>
  </si>
  <si>
    <t>21401</t>
  </si>
  <si>
    <t>ACAS</t>
  </si>
  <si>
    <t>21402</t>
  </si>
  <si>
    <t>CAJAMARQUILLA</t>
  </si>
  <si>
    <t>21403</t>
  </si>
  <si>
    <t>CARHUAPAMPA</t>
  </si>
  <si>
    <t>21404</t>
  </si>
  <si>
    <t>COCHAS</t>
  </si>
  <si>
    <t>21405</t>
  </si>
  <si>
    <t>CONGAS</t>
  </si>
  <si>
    <t>21406</t>
  </si>
  <si>
    <t>LLIPA</t>
  </si>
  <si>
    <t>21407</t>
  </si>
  <si>
    <t>SAN CRISTOBAL DE RAJAN</t>
  </si>
  <si>
    <t>21408</t>
  </si>
  <si>
    <t>SAN PEDRO</t>
  </si>
  <si>
    <t>21409</t>
  </si>
  <si>
    <t>SANTIAGO DE CHILCAS</t>
  </si>
  <si>
    <t>21410</t>
  </si>
  <si>
    <t>PALLASCA</t>
  </si>
  <si>
    <t>CABANA</t>
  </si>
  <si>
    <t>21501</t>
  </si>
  <si>
    <t>21502</t>
  </si>
  <si>
    <t>CONCHUCOS</t>
  </si>
  <si>
    <t>21503</t>
  </si>
  <si>
    <t>HUACASCHUQUE</t>
  </si>
  <si>
    <t>21504</t>
  </si>
  <si>
    <t>HUANDOVAL</t>
  </si>
  <si>
    <t>21505</t>
  </si>
  <si>
    <t>LACABAMBA</t>
  </si>
  <si>
    <t>21506</t>
  </si>
  <si>
    <t>LLAPO</t>
  </si>
  <si>
    <t>21507</t>
  </si>
  <si>
    <t>21508</t>
  </si>
  <si>
    <t>21509</t>
  </si>
  <si>
    <t>21510</t>
  </si>
  <si>
    <t>TAUCA</t>
  </si>
  <si>
    <t>21511</t>
  </si>
  <si>
    <t>POMABAMBA</t>
  </si>
  <si>
    <t>21601</t>
  </si>
  <si>
    <t>HUAYLLAN</t>
  </si>
  <si>
    <t>21602</t>
  </si>
  <si>
    <t>PAROBAMBA</t>
  </si>
  <si>
    <t>21603</t>
  </si>
  <si>
    <t>QUINUABAMBA</t>
  </si>
  <si>
    <t>21604</t>
  </si>
  <si>
    <t>RECUAY</t>
  </si>
  <si>
    <t>21701</t>
  </si>
  <si>
    <t>CATAC</t>
  </si>
  <si>
    <t>21702</t>
  </si>
  <si>
    <t>COTAPARACO</t>
  </si>
  <si>
    <t>21703</t>
  </si>
  <si>
    <t>HUAYLLAPAMPA</t>
  </si>
  <si>
    <t>21704</t>
  </si>
  <si>
    <t>LLACLLIN</t>
  </si>
  <si>
    <t>21705</t>
  </si>
  <si>
    <t>MARCA</t>
  </si>
  <si>
    <t>21706</t>
  </si>
  <si>
    <t>PAMPAS CHICO</t>
  </si>
  <si>
    <t>21707</t>
  </si>
  <si>
    <t>PARARIN</t>
  </si>
  <si>
    <t>21708</t>
  </si>
  <si>
    <t>TAPACOCHA</t>
  </si>
  <si>
    <t>21709</t>
  </si>
  <si>
    <t>TICAPAMPA</t>
  </si>
  <si>
    <t>21710</t>
  </si>
  <si>
    <t>SANTA</t>
  </si>
  <si>
    <t>CHIMBOTE</t>
  </si>
  <si>
    <t>21801</t>
  </si>
  <si>
    <t>CACERES DEL PERU</t>
  </si>
  <si>
    <t>21802</t>
  </si>
  <si>
    <t>COISHCO</t>
  </si>
  <si>
    <t>21803</t>
  </si>
  <si>
    <t>MACATE</t>
  </si>
  <si>
    <t>21804</t>
  </si>
  <si>
    <t>MORO</t>
  </si>
  <si>
    <t>21805</t>
  </si>
  <si>
    <t>NEPEÑA</t>
  </si>
  <si>
    <t>21806</t>
  </si>
  <si>
    <t>SAMANCO</t>
  </si>
  <si>
    <t>21807</t>
  </si>
  <si>
    <t>21808</t>
  </si>
  <si>
    <t>NUEVO CHIMBOTE</t>
  </si>
  <si>
    <t>21809</t>
  </si>
  <si>
    <t>SIHUAS</t>
  </si>
  <si>
    <t>21901</t>
  </si>
  <si>
    <t>ACOBAMBA</t>
  </si>
  <si>
    <t>21902</t>
  </si>
  <si>
    <t>ALFONSO UGARTE</t>
  </si>
  <si>
    <t>21903</t>
  </si>
  <si>
    <t>CASHAPAMPA</t>
  </si>
  <si>
    <t>21904</t>
  </si>
  <si>
    <t>CHINGALPO</t>
  </si>
  <si>
    <t>21905</t>
  </si>
  <si>
    <t>HUAYLLABAMBA</t>
  </si>
  <si>
    <t>21906</t>
  </si>
  <si>
    <t>QUICHES</t>
  </si>
  <si>
    <t>21907</t>
  </si>
  <si>
    <t>RAGASH</t>
  </si>
  <si>
    <t>21908</t>
  </si>
  <si>
    <t>SAN JUAN</t>
  </si>
  <si>
    <t>21909</t>
  </si>
  <si>
    <t>SICSIBAMBA</t>
  </si>
  <si>
    <t>21910</t>
  </si>
  <si>
    <t>YUNGAY</t>
  </si>
  <si>
    <t>22001</t>
  </si>
  <si>
    <t>CASCAPARA</t>
  </si>
  <si>
    <t>22002</t>
  </si>
  <si>
    <t>MANCOS</t>
  </si>
  <si>
    <t>22003</t>
  </si>
  <si>
    <t>MATACOTO</t>
  </si>
  <si>
    <t>22004</t>
  </si>
  <si>
    <t>QUILLO</t>
  </si>
  <si>
    <t>22005</t>
  </si>
  <si>
    <t>RANRAHIRCA</t>
  </si>
  <si>
    <t>22006</t>
  </si>
  <si>
    <t>SHUPLUY</t>
  </si>
  <si>
    <t>22007</t>
  </si>
  <si>
    <t>YANAMA</t>
  </si>
  <si>
    <t>22008</t>
  </si>
  <si>
    <t>ABANCAY</t>
  </si>
  <si>
    <t>30101</t>
  </si>
  <si>
    <t>CHACOCHE</t>
  </si>
  <si>
    <t>30102</t>
  </si>
  <si>
    <t>CIRCA</t>
  </si>
  <si>
    <t>30103</t>
  </si>
  <si>
    <t>CURAHUASI</t>
  </si>
  <si>
    <t>30104</t>
  </si>
  <si>
    <t>HUANIPACA</t>
  </si>
  <si>
    <t>30105</t>
  </si>
  <si>
    <t>LAMBRAMA</t>
  </si>
  <si>
    <t>30106</t>
  </si>
  <si>
    <t>PICHIRHUA</t>
  </si>
  <si>
    <t>30107</t>
  </si>
  <si>
    <t>SAN PEDRO DE CACHORA</t>
  </si>
  <si>
    <t>30108</t>
  </si>
  <si>
    <t>TAMBURCO</t>
  </si>
  <si>
    <t>30109</t>
  </si>
  <si>
    <t>ANDAHUAYLAS</t>
  </si>
  <si>
    <t>30201</t>
  </si>
  <si>
    <t>ANDARAPA</t>
  </si>
  <si>
    <t>30202</t>
  </si>
  <si>
    <t>CHIARA</t>
  </si>
  <si>
    <t>30203</t>
  </si>
  <si>
    <t>HUANCARAMA</t>
  </si>
  <si>
    <t>30204</t>
  </si>
  <si>
    <t>HUANCARAY</t>
  </si>
  <si>
    <t>30205</t>
  </si>
  <si>
    <t>HUAYANA</t>
  </si>
  <si>
    <t>30206</t>
  </si>
  <si>
    <t>KISHUARA</t>
  </si>
  <si>
    <t>30207</t>
  </si>
  <si>
    <t>PACOBAMBA</t>
  </si>
  <si>
    <t>30208</t>
  </si>
  <si>
    <t>PACUCHA</t>
  </si>
  <si>
    <t>30209</t>
  </si>
  <si>
    <t>PAMPACHIRI</t>
  </si>
  <si>
    <t>30210</t>
  </si>
  <si>
    <t>POMACOCHA</t>
  </si>
  <si>
    <t>30211</t>
  </si>
  <si>
    <t>SAN ANTONIO DE CACHI</t>
  </si>
  <si>
    <t>30212</t>
  </si>
  <si>
    <t>30213</t>
  </si>
  <si>
    <t>SAN MIGUEL DE CHACCRAMPA</t>
  </si>
  <si>
    <t>30214</t>
  </si>
  <si>
    <t>SANTA MARIA DE CHICMO</t>
  </si>
  <si>
    <t>30215</t>
  </si>
  <si>
    <t>TALAVERA</t>
  </si>
  <si>
    <t>30216</t>
  </si>
  <si>
    <t>TUMAY HUARACA</t>
  </si>
  <si>
    <t>30217</t>
  </si>
  <si>
    <t>TURPO</t>
  </si>
  <si>
    <t>30218</t>
  </si>
  <si>
    <t>KAQUIABAMBA</t>
  </si>
  <si>
    <t>30219</t>
  </si>
  <si>
    <t>JOSÉ MARÍA ARGUEDAS</t>
  </si>
  <si>
    <t>30220</t>
  </si>
  <si>
    <t>ANTABAMBA</t>
  </si>
  <si>
    <t>30301</t>
  </si>
  <si>
    <t>EL ORO</t>
  </si>
  <si>
    <t>30302</t>
  </si>
  <si>
    <t>HUAQUIRCA</t>
  </si>
  <si>
    <t>30303</t>
  </si>
  <si>
    <t>JUAN ESPINOZA MEDRANO</t>
  </si>
  <si>
    <t>30304</t>
  </si>
  <si>
    <t>OROPESA</t>
  </si>
  <si>
    <t>30305</t>
  </si>
  <si>
    <t>PACHACONAS</t>
  </si>
  <si>
    <t>30306</t>
  </si>
  <si>
    <t>SABAINO</t>
  </si>
  <si>
    <t>30307</t>
  </si>
  <si>
    <t>AYMARAES</t>
  </si>
  <si>
    <t>CHALHUANCA</t>
  </si>
  <si>
    <t>30401</t>
  </si>
  <si>
    <t>CAPAYA</t>
  </si>
  <si>
    <t>30402</t>
  </si>
  <si>
    <t>CARAYBAMBA</t>
  </si>
  <si>
    <t>30403</t>
  </si>
  <si>
    <t>CHAPIMARCA</t>
  </si>
  <si>
    <t>30404</t>
  </si>
  <si>
    <t>30405</t>
  </si>
  <si>
    <t>COTARUSE</t>
  </si>
  <si>
    <t>30406</t>
  </si>
  <si>
    <t>IHUAYLLO</t>
  </si>
  <si>
    <t>30407</t>
  </si>
  <si>
    <t>JUSTO APU SAHUARAURA</t>
  </si>
  <si>
    <t>30408</t>
  </si>
  <si>
    <t>LUCRE</t>
  </si>
  <si>
    <t>30409</t>
  </si>
  <si>
    <t>POCOHUANCA</t>
  </si>
  <si>
    <t>30410</t>
  </si>
  <si>
    <t>SAN JUAN DE CHACÑA</t>
  </si>
  <si>
    <t>30411</t>
  </si>
  <si>
    <t>SAÑAYCA</t>
  </si>
  <si>
    <t>30412</t>
  </si>
  <si>
    <t>SORAYA</t>
  </si>
  <si>
    <t>30413</t>
  </si>
  <si>
    <t>TAPAIRIHUA</t>
  </si>
  <si>
    <t>30414</t>
  </si>
  <si>
    <t>TINTAY</t>
  </si>
  <si>
    <t>30415</t>
  </si>
  <si>
    <t>TORAYA</t>
  </si>
  <si>
    <t>30416</t>
  </si>
  <si>
    <t>YANACA</t>
  </si>
  <si>
    <t>30417</t>
  </si>
  <si>
    <t>COTABAMBAS</t>
  </si>
  <si>
    <t>TAMBOBAMBA</t>
  </si>
  <si>
    <t>30501</t>
  </si>
  <si>
    <t>30502</t>
  </si>
  <si>
    <t>COYLLURQUI</t>
  </si>
  <si>
    <t>30503</t>
  </si>
  <si>
    <t>HAQUIRA</t>
  </si>
  <si>
    <t>30504</t>
  </si>
  <si>
    <t>MARA</t>
  </si>
  <si>
    <t>30505</t>
  </si>
  <si>
    <t>CHALLHUAHUACHO</t>
  </si>
  <si>
    <t>30506</t>
  </si>
  <si>
    <t>CHINCHEROS</t>
  </si>
  <si>
    <t>30601</t>
  </si>
  <si>
    <t>ANCO_HUALLO</t>
  </si>
  <si>
    <t>30602</t>
  </si>
  <si>
    <t>COCHARCAS</t>
  </si>
  <si>
    <t>30603</t>
  </si>
  <si>
    <t>HUACCANA</t>
  </si>
  <si>
    <t>30604</t>
  </si>
  <si>
    <t>OCOBAMBA</t>
  </si>
  <si>
    <t>30605</t>
  </si>
  <si>
    <t>ONGOY</t>
  </si>
  <si>
    <t>30606</t>
  </si>
  <si>
    <t>URANMARCA</t>
  </si>
  <si>
    <t>30607</t>
  </si>
  <si>
    <t>RANRACANCHA</t>
  </si>
  <si>
    <t>30608</t>
  </si>
  <si>
    <t>ROCCHACC</t>
  </si>
  <si>
    <t>30609</t>
  </si>
  <si>
    <t>EL PORVENIR</t>
  </si>
  <si>
    <t>30610</t>
  </si>
  <si>
    <t>LOS CHANKAS</t>
  </si>
  <si>
    <t>30611</t>
  </si>
  <si>
    <t>AHUAYRO</t>
  </si>
  <si>
    <t>30612</t>
  </si>
  <si>
    <t>GRAU</t>
  </si>
  <si>
    <t>CHUQUIBAMBILLA</t>
  </si>
  <si>
    <t>30701</t>
  </si>
  <si>
    <t>CURPAHUASI</t>
  </si>
  <si>
    <t>30702</t>
  </si>
  <si>
    <t>GAMARRA</t>
  </si>
  <si>
    <t>30703</t>
  </si>
  <si>
    <t>HUAYLLATI</t>
  </si>
  <si>
    <t>30704</t>
  </si>
  <si>
    <t>MAMARA</t>
  </si>
  <si>
    <t>30705</t>
  </si>
  <si>
    <t>MICAELA BASTIDAS</t>
  </si>
  <si>
    <t>30706</t>
  </si>
  <si>
    <t>PATAYPAMPA</t>
  </si>
  <si>
    <t>30707</t>
  </si>
  <si>
    <t>PROGRESO</t>
  </si>
  <si>
    <t>30708</t>
  </si>
  <si>
    <t>SAN ANTONIO</t>
  </si>
  <si>
    <t>30709</t>
  </si>
  <si>
    <t>30710</t>
  </si>
  <si>
    <t>TURPAY</t>
  </si>
  <si>
    <t>30711</t>
  </si>
  <si>
    <t>VILCABAMBA</t>
  </si>
  <si>
    <t>30712</t>
  </si>
  <si>
    <t>VIRUNDO</t>
  </si>
  <si>
    <t>30713</t>
  </si>
  <si>
    <t>CURASCO</t>
  </si>
  <si>
    <t>30714</t>
  </si>
  <si>
    <t>AREQUIPA</t>
  </si>
  <si>
    <t>40101</t>
  </si>
  <si>
    <t>ALTO SELVA ALEGRE</t>
  </si>
  <si>
    <t>40102</t>
  </si>
  <si>
    <t>CAYMA</t>
  </si>
  <si>
    <t>40103</t>
  </si>
  <si>
    <t>CERRO COLORADO</t>
  </si>
  <si>
    <t>40104</t>
  </si>
  <si>
    <t>CHARACATO</t>
  </si>
  <si>
    <t>40105</t>
  </si>
  <si>
    <t>CHIGUATA</t>
  </si>
  <si>
    <t>40106</t>
  </si>
  <si>
    <t>JACOBO HUNTER</t>
  </si>
  <si>
    <t>40107</t>
  </si>
  <si>
    <t>LA JOYA</t>
  </si>
  <si>
    <t>40108</t>
  </si>
  <si>
    <t>MARIANO MELGAR</t>
  </si>
  <si>
    <t>40109</t>
  </si>
  <si>
    <t>MIRAFLORES</t>
  </si>
  <si>
    <t>40110</t>
  </si>
  <si>
    <t>MOLLEBAYA</t>
  </si>
  <si>
    <t>40111</t>
  </si>
  <si>
    <t>PAUCARPATA</t>
  </si>
  <si>
    <t>40112</t>
  </si>
  <si>
    <t>POCSI</t>
  </si>
  <si>
    <t>40113</t>
  </si>
  <si>
    <t>POLOBAYA</t>
  </si>
  <si>
    <t>40114</t>
  </si>
  <si>
    <t>QUEQUEÑA</t>
  </si>
  <si>
    <t>40115</t>
  </si>
  <si>
    <t>SABANDIA</t>
  </si>
  <si>
    <t>40116</t>
  </si>
  <si>
    <t>SACHACA</t>
  </si>
  <si>
    <t>40117</t>
  </si>
  <si>
    <t>SAN JUAN DE SIGUAS</t>
  </si>
  <si>
    <t>40118</t>
  </si>
  <si>
    <t>SAN JUAN DE TARUCANI</t>
  </si>
  <si>
    <t>40119</t>
  </si>
  <si>
    <t>SANTA ISABEL DE SIGUAS</t>
  </si>
  <si>
    <t>40120</t>
  </si>
  <si>
    <t>SANTA RITA DE SIGUAS</t>
  </si>
  <si>
    <t>40121</t>
  </si>
  <si>
    <t>SOCABAYA</t>
  </si>
  <si>
    <t>40122</t>
  </si>
  <si>
    <t>TIABAYA</t>
  </si>
  <si>
    <t>40123</t>
  </si>
  <si>
    <t>UCHUMAYO</t>
  </si>
  <si>
    <t>40124</t>
  </si>
  <si>
    <t>VITOR</t>
  </si>
  <si>
    <t>40125</t>
  </si>
  <si>
    <t>YANAHUARA</t>
  </si>
  <si>
    <t>40126</t>
  </si>
  <si>
    <t>YARABAMBA</t>
  </si>
  <si>
    <t>40127</t>
  </si>
  <si>
    <t>YURA</t>
  </si>
  <si>
    <t>40128</t>
  </si>
  <si>
    <t>JOSE LUIS BUSTAMANTE Y RIVERO</t>
  </si>
  <si>
    <t>40129</t>
  </si>
  <si>
    <t>CAMANA</t>
  </si>
  <si>
    <t>40201</t>
  </si>
  <si>
    <t>JOSE MARIA QUIMPER</t>
  </si>
  <si>
    <t>40202</t>
  </si>
  <si>
    <t>MARIANO NICOLAS VALCARCEL</t>
  </si>
  <si>
    <t>40203</t>
  </si>
  <si>
    <t>MARISCAL CACERES</t>
  </si>
  <si>
    <t>40204</t>
  </si>
  <si>
    <t>NICOLAS DE PIEROLA</t>
  </si>
  <si>
    <t>40205</t>
  </si>
  <si>
    <t>OCOÑA</t>
  </si>
  <si>
    <t>40206</t>
  </si>
  <si>
    <t>QUILCA</t>
  </si>
  <si>
    <t>40207</t>
  </si>
  <si>
    <t>SAMUEL PASTOR</t>
  </si>
  <si>
    <t>40208</t>
  </si>
  <si>
    <t>CARAVELI</t>
  </si>
  <si>
    <t>40301</t>
  </si>
  <si>
    <t>ACARI</t>
  </si>
  <si>
    <t>40302</t>
  </si>
  <si>
    <t>ATICO</t>
  </si>
  <si>
    <t>40303</t>
  </si>
  <si>
    <t>ATIQUIPA</t>
  </si>
  <si>
    <t>40304</t>
  </si>
  <si>
    <t>BELLA UNION</t>
  </si>
  <si>
    <t>40305</t>
  </si>
  <si>
    <t>CAHUACHO</t>
  </si>
  <si>
    <t>40306</t>
  </si>
  <si>
    <t>CHALA</t>
  </si>
  <si>
    <t>40307</t>
  </si>
  <si>
    <t>CHAPARRA</t>
  </si>
  <si>
    <t>40308</t>
  </si>
  <si>
    <t>HUANUHUANU</t>
  </si>
  <si>
    <t>40309</t>
  </si>
  <si>
    <t>JAQUI</t>
  </si>
  <si>
    <t>40310</t>
  </si>
  <si>
    <t>LOMAS</t>
  </si>
  <si>
    <t>40311</t>
  </si>
  <si>
    <t>QUICACHA</t>
  </si>
  <si>
    <t>40312</t>
  </si>
  <si>
    <t>YAUCA</t>
  </si>
  <si>
    <t>40313</t>
  </si>
  <si>
    <t>CASTILLA</t>
  </si>
  <si>
    <t>APLAO</t>
  </si>
  <si>
    <t>40401</t>
  </si>
  <si>
    <t>ANDAGUA</t>
  </si>
  <si>
    <t>40402</t>
  </si>
  <si>
    <t>AYO</t>
  </si>
  <si>
    <t>40403</t>
  </si>
  <si>
    <t>CHACHAS</t>
  </si>
  <si>
    <t>40404</t>
  </si>
  <si>
    <t>CHILCAYMARCA</t>
  </si>
  <si>
    <t>40405</t>
  </si>
  <si>
    <t>CHOCO</t>
  </si>
  <si>
    <t>40406</t>
  </si>
  <si>
    <t>HUANCARQUI</t>
  </si>
  <si>
    <t>40407</t>
  </si>
  <si>
    <t>MACHAGUAY</t>
  </si>
  <si>
    <t>40408</t>
  </si>
  <si>
    <t>ORCOPAMPA</t>
  </si>
  <si>
    <t>40409</t>
  </si>
  <si>
    <t>PAMPACOLCA</t>
  </si>
  <si>
    <t>40410</t>
  </si>
  <si>
    <t>TIPAN</t>
  </si>
  <si>
    <t>40411</t>
  </si>
  <si>
    <t>UÑON</t>
  </si>
  <si>
    <t>40412</t>
  </si>
  <si>
    <t>URACA</t>
  </si>
  <si>
    <t>40413</t>
  </si>
  <si>
    <t>VIRACO</t>
  </si>
  <si>
    <t>40414</t>
  </si>
  <si>
    <t>CAYLLOMA</t>
  </si>
  <si>
    <t>CHIVAY</t>
  </si>
  <si>
    <t>40501</t>
  </si>
  <si>
    <t>ACHOMA</t>
  </si>
  <si>
    <t>40502</t>
  </si>
  <si>
    <t>CABANACONDE</t>
  </si>
  <si>
    <t>40503</t>
  </si>
  <si>
    <t>CALLALLI</t>
  </si>
  <si>
    <t>40504</t>
  </si>
  <si>
    <t>40505</t>
  </si>
  <si>
    <t>COPORAQUE</t>
  </si>
  <si>
    <t>40506</t>
  </si>
  <si>
    <t>40507</t>
  </si>
  <si>
    <t>HUANCA</t>
  </si>
  <si>
    <t>40508</t>
  </si>
  <si>
    <t>ICHUPAMPA</t>
  </si>
  <si>
    <t>40509</t>
  </si>
  <si>
    <t>LARI</t>
  </si>
  <si>
    <t>40510</t>
  </si>
  <si>
    <t>LLUTA</t>
  </si>
  <si>
    <t>40511</t>
  </si>
  <si>
    <t>MACA</t>
  </si>
  <si>
    <t>40512</t>
  </si>
  <si>
    <t>MADRIGAL</t>
  </si>
  <si>
    <t>40513</t>
  </si>
  <si>
    <t>SAN ANTONIO DE CHUCA</t>
  </si>
  <si>
    <t>40514</t>
  </si>
  <si>
    <t>SIBAYO</t>
  </si>
  <si>
    <t>40515</t>
  </si>
  <si>
    <t>TAPAY</t>
  </si>
  <si>
    <t>40516</t>
  </si>
  <si>
    <t>TISCO</t>
  </si>
  <si>
    <t>40517</t>
  </si>
  <si>
    <t>TUTI</t>
  </si>
  <si>
    <t>40518</t>
  </si>
  <si>
    <t>YANQUE</t>
  </si>
  <si>
    <t>40519</t>
  </si>
  <si>
    <t>MAJES</t>
  </si>
  <si>
    <t>40520</t>
  </si>
  <si>
    <t>CONDESUYOS</t>
  </si>
  <si>
    <t>40601</t>
  </si>
  <si>
    <t>ANDARAY</t>
  </si>
  <si>
    <t>40602</t>
  </si>
  <si>
    <t>CAYARANI</t>
  </si>
  <si>
    <t>40603</t>
  </si>
  <si>
    <t>CHICHAS</t>
  </si>
  <si>
    <t>40604</t>
  </si>
  <si>
    <t>IRAY</t>
  </si>
  <si>
    <t>40605</t>
  </si>
  <si>
    <t>RIO GRANDE</t>
  </si>
  <si>
    <t>40606</t>
  </si>
  <si>
    <t>SALAMANCA</t>
  </si>
  <si>
    <t>40607</t>
  </si>
  <si>
    <t>YANAQUIHUA</t>
  </si>
  <si>
    <t>40608</t>
  </si>
  <si>
    <t>ISLAY</t>
  </si>
  <si>
    <t>MOLLENDO</t>
  </si>
  <si>
    <t>40701</t>
  </si>
  <si>
    <t>COCACHACRA</t>
  </si>
  <si>
    <t>40702</t>
  </si>
  <si>
    <t>DEAN VALDIVIA</t>
  </si>
  <si>
    <t>40703</t>
  </si>
  <si>
    <t>40704</t>
  </si>
  <si>
    <t>MEJIA</t>
  </si>
  <si>
    <t>40705</t>
  </si>
  <si>
    <t>PUNTA DE BOMBON</t>
  </si>
  <si>
    <t>40706</t>
  </si>
  <si>
    <t>LA UNION</t>
  </si>
  <si>
    <t>COTAHUASI</t>
  </si>
  <si>
    <t>40801</t>
  </si>
  <si>
    <t>ALCA</t>
  </si>
  <si>
    <t>40802</t>
  </si>
  <si>
    <t>CHARCANA</t>
  </si>
  <si>
    <t>40803</t>
  </si>
  <si>
    <t>HUAYNACOTAS</t>
  </si>
  <si>
    <t>40804</t>
  </si>
  <si>
    <t>PAMPAMARCA</t>
  </si>
  <si>
    <t>40805</t>
  </si>
  <si>
    <t>PUYCA</t>
  </si>
  <si>
    <t>40806</t>
  </si>
  <si>
    <t>QUECHUALLA</t>
  </si>
  <si>
    <t>40807</t>
  </si>
  <si>
    <t>SAYLA</t>
  </si>
  <si>
    <t>40808</t>
  </si>
  <si>
    <t>TAURIA</t>
  </si>
  <si>
    <t>40809</t>
  </si>
  <si>
    <t>TOMEPAMPA</t>
  </si>
  <si>
    <t>40810</t>
  </si>
  <si>
    <t>TORO</t>
  </si>
  <si>
    <t>40811</t>
  </si>
  <si>
    <t>HUAMANGA</t>
  </si>
  <si>
    <t>AYACUCHO</t>
  </si>
  <si>
    <t>50101</t>
  </si>
  <si>
    <t>ACOCRO</t>
  </si>
  <si>
    <t>50102</t>
  </si>
  <si>
    <t>ACOS VINCHOS</t>
  </si>
  <si>
    <t>50103</t>
  </si>
  <si>
    <t>CARMEN ALTO</t>
  </si>
  <si>
    <t>50104</t>
  </si>
  <si>
    <t>50105</t>
  </si>
  <si>
    <t>50106</t>
  </si>
  <si>
    <t>PACAYCASA</t>
  </si>
  <si>
    <t>50107</t>
  </si>
  <si>
    <t>QUINUA</t>
  </si>
  <si>
    <t>50108</t>
  </si>
  <si>
    <t>SAN JOSE DE TICLLAS</t>
  </si>
  <si>
    <t>50109</t>
  </si>
  <si>
    <t>SAN JUAN BAUTISTA</t>
  </si>
  <si>
    <t>50110</t>
  </si>
  <si>
    <t>SANTIAGO DE PISCHA</t>
  </si>
  <si>
    <t>50111</t>
  </si>
  <si>
    <t>SOCOS</t>
  </si>
  <si>
    <t>50112</t>
  </si>
  <si>
    <t>TAMBILLO</t>
  </si>
  <si>
    <t>50113</t>
  </si>
  <si>
    <t>VINCHOS</t>
  </si>
  <si>
    <t>50114</t>
  </si>
  <si>
    <t>JESUS NAZARENO</t>
  </si>
  <si>
    <t>50115</t>
  </si>
  <si>
    <t>ANDRÉS AVELINO CÁCERES DORREGARAY</t>
  </si>
  <si>
    <t>50116</t>
  </si>
  <si>
    <t>CANGALLO</t>
  </si>
  <si>
    <t>50201</t>
  </si>
  <si>
    <t>CHUSCHI</t>
  </si>
  <si>
    <t>50202</t>
  </si>
  <si>
    <t>LOS MOROCHUCOS</t>
  </si>
  <si>
    <t>50203</t>
  </si>
  <si>
    <t>MARIA PARADO DE BELLIDO</t>
  </si>
  <si>
    <t>50204</t>
  </si>
  <si>
    <t>PARAS</t>
  </si>
  <si>
    <t>50205</t>
  </si>
  <si>
    <t>TOTOS</t>
  </si>
  <si>
    <t>50206</t>
  </si>
  <si>
    <t>HUANCA SANCOS</t>
  </si>
  <si>
    <t>SANCOS</t>
  </si>
  <si>
    <t>50301</t>
  </si>
  <si>
    <t>CARAPO</t>
  </si>
  <si>
    <t>50302</t>
  </si>
  <si>
    <t>SACSAMARCA</t>
  </si>
  <si>
    <t>50303</t>
  </si>
  <si>
    <t>SANTIAGO DE LUCANAMARCA</t>
  </si>
  <si>
    <t>50304</t>
  </si>
  <si>
    <t>HUANTA</t>
  </si>
  <si>
    <t>50401</t>
  </si>
  <si>
    <t>AYAHUANCO</t>
  </si>
  <si>
    <t>50402</t>
  </si>
  <si>
    <t>HUAMANGUILLA</t>
  </si>
  <si>
    <t>50403</t>
  </si>
  <si>
    <t>IGUAIN</t>
  </si>
  <si>
    <t>50404</t>
  </si>
  <si>
    <t>LURICOCHA</t>
  </si>
  <si>
    <t>50405</t>
  </si>
  <si>
    <t>SANTILLANA</t>
  </si>
  <si>
    <t>50406</t>
  </si>
  <si>
    <t>SIVIA</t>
  </si>
  <si>
    <t>50407</t>
  </si>
  <si>
    <t>LLOCHEGUA</t>
  </si>
  <si>
    <t>50408</t>
  </si>
  <si>
    <t>CANAYRE</t>
  </si>
  <si>
    <t>50409</t>
  </si>
  <si>
    <t>UCHURACCAY</t>
  </si>
  <si>
    <t>50410</t>
  </si>
  <si>
    <t>PUCACOLPA</t>
  </si>
  <si>
    <t>50411</t>
  </si>
  <si>
    <t>CHACA</t>
  </si>
  <si>
    <t>50412</t>
  </si>
  <si>
    <t>PUTIS</t>
  </si>
  <si>
    <t>50413</t>
  </si>
  <si>
    <t>LA MAR</t>
  </si>
  <si>
    <t>SAN MIGUEL</t>
  </si>
  <si>
    <t>50501</t>
  </si>
  <si>
    <t>ANCO</t>
  </si>
  <si>
    <t>50502</t>
  </si>
  <si>
    <t>AYNA</t>
  </si>
  <si>
    <t>50503</t>
  </si>
  <si>
    <t>CHILCAS</t>
  </si>
  <si>
    <t>50504</t>
  </si>
  <si>
    <t>CHUNGUI</t>
  </si>
  <si>
    <t>50505</t>
  </si>
  <si>
    <t>LUIS CARRANZA</t>
  </si>
  <si>
    <t>50506</t>
  </si>
  <si>
    <t>50507</t>
  </si>
  <si>
    <t>TAMBO</t>
  </si>
  <si>
    <t>50508</t>
  </si>
  <si>
    <t>SAMUGARI</t>
  </si>
  <si>
    <t>50509</t>
  </si>
  <si>
    <t>ANCHIHUAY</t>
  </si>
  <si>
    <t>50510</t>
  </si>
  <si>
    <t>ORONCCOY</t>
  </si>
  <si>
    <t>50511</t>
  </si>
  <si>
    <t>UNION PROGRESO</t>
  </si>
  <si>
    <t>50512</t>
  </si>
  <si>
    <t>RIO MAGDALENA</t>
  </si>
  <si>
    <t>50513</t>
  </si>
  <si>
    <t>NINABAMBA</t>
  </si>
  <si>
    <t>50514</t>
  </si>
  <si>
    <t>PATIBAMBA</t>
  </si>
  <si>
    <t>50515</t>
  </si>
  <si>
    <t>LUCANAS</t>
  </si>
  <si>
    <t>PUQUIO</t>
  </si>
  <si>
    <t>50601</t>
  </si>
  <si>
    <t>AUCARA</t>
  </si>
  <si>
    <t>50602</t>
  </si>
  <si>
    <t>50603</t>
  </si>
  <si>
    <t>CARMEN SALCEDO</t>
  </si>
  <si>
    <t>50604</t>
  </si>
  <si>
    <t>CHAVIÑA</t>
  </si>
  <si>
    <t>50605</t>
  </si>
  <si>
    <t>CHIPAO</t>
  </si>
  <si>
    <t>50606</t>
  </si>
  <si>
    <t>HUAC-HUAS</t>
  </si>
  <si>
    <t>50607</t>
  </si>
  <si>
    <t>LARAMATE</t>
  </si>
  <si>
    <t>50608</t>
  </si>
  <si>
    <t>LEONCIO PRADO</t>
  </si>
  <si>
    <t>50609</t>
  </si>
  <si>
    <t>LLAUTA</t>
  </si>
  <si>
    <t>50610</t>
  </si>
  <si>
    <t>50611</t>
  </si>
  <si>
    <t>OCAÑA</t>
  </si>
  <si>
    <t>50612</t>
  </si>
  <si>
    <t>OTOCA</t>
  </si>
  <si>
    <t>50613</t>
  </si>
  <si>
    <t>SAISA</t>
  </si>
  <si>
    <t>50614</t>
  </si>
  <si>
    <t>50615</t>
  </si>
  <si>
    <t>50616</t>
  </si>
  <si>
    <t>50617</t>
  </si>
  <si>
    <t>SAN PEDRO DE PALCO</t>
  </si>
  <si>
    <t>50618</t>
  </si>
  <si>
    <t>50619</t>
  </si>
  <si>
    <t>SANTA ANA DE HUAYCAHUACHO</t>
  </si>
  <si>
    <t>50620</t>
  </si>
  <si>
    <t>SANTA LUCIA</t>
  </si>
  <si>
    <t>50621</t>
  </si>
  <si>
    <t>PARINACOCHAS</t>
  </si>
  <si>
    <t>CORACORA</t>
  </si>
  <si>
    <t>50701</t>
  </si>
  <si>
    <t>CHUMPI</t>
  </si>
  <si>
    <t>50702</t>
  </si>
  <si>
    <t>CORONEL CASTAÑEDA</t>
  </si>
  <si>
    <t>50703</t>
  </si>
  <si>
    <t>PACAPAUSA</t>
  </si>
  <si>
    <t>50704</t>
  </si>
  <si>
    <t>PULLO</t>
  </si>
  <si>
    <t>50705</t>
  </si>
  <si>
    <t>PUYUSCA</t>
  </si>
  <si>
    <t>50706</t>
  </si>
  <si>
    <t>SAN FRANCISCO DE RAVACAYCO</t>
  </si>
  <si>
    <t>50707</t>
  </si>
  <si>
    <t>UPAHUACHO</t>
  </si>
  <si>
    <t>50708</t>
  </si>
  <si>
    <t>PAUCAR DEL SARA SARA</t>
  </si>
  <si>
    <t>PAUSA</t>
  </si>
  <si>
    <t>50801</t>
  </si>
  <si>
    <t>COLTA</t>
  </si>
  <si>
    <t>50802</t>
  </si>
  <si>
    <t>CORCULLA</t>
  </si>
  <si>
    <t>50803</t>
  </si>
  <si>
    <t>LAMPA</t>
  </si>
  <si>
    <t>50804</t>
  </si>
  <si>
    <t>MARCABAMBA</t>
  </si>
  <si>
    <t>50805</t>
  </si>
  <si>
    <t>OYOLO</t>
  </si>
  <si>
    <t>50806</t>
  </si>
  <si>
    <t>PARARCA</t>
  </si>
  <si>
    <t>50807</t>
  </si>
  <si>
    <t>SAN JAVIER DE ALPABAMBA</t>
  </si>
  <si>
    <t>50808</t>
  </si>
  <si>
    <t>SAN JOSE DE USHUA</t>
  </si>
  <si>
    <t>50809</t>
  </si>
  <si>
    <t>SARA SARA</t>
  </si>
  <si>
    <t>50810</t>
  </si>
  <si>
    <t>SUCRE</t>
  </si>
  <si>
    <t>QUEROBAMBA</t>
  </si>
  <si>
    <t>50901</t>
  </si>
  <si>
    <t>BELEN</t>
  </si>
  <si>
    <t>50902</t>
  </si>
  <si>
    <t>CHALCOS</t>
  </si>
  <si>
    <t>50903</t>
  </si>
  <si>
    <t>CHILCAYOC</t>
  </si>
  <si>
    <t>50904</t>
  </si>
  <si>
    <t>HUACAÑA</t>
  </si>
  <si>
    <t>50905</t>
  </si>
  <si>
    <t>MORCOLLA</t>
  </si>
  <si>
    <t>50906</t>
  </si>
  <si>
    <t>PAICO</t>
  </si>
  <si>
    <t>50907</t>
  </si>
  <si>
    <t>SAN PEDRO DE LARCAY</t>
  </si>
  <si>
    <t>50908</t>
  </si>
  <si>
    <t>SAN SALVADOR DE QUIJE</t>
  </si>
  <si>
    <t>50909</t>
  </si>
  <si>
    <t>SANTIAGO DE PAUCARAY</t>
  </si>
  <si>
    <t>50910</t>
  </si>
  <si>
    <t>SORAS</t>
  </si>
  <si>
    <t>50911</t>
  </si>
  <si>
    <t>VICTOR FAJARDO</t>
  </si>
  <si>
    <t>HUANCARAYLLA</t>
  </si>
  <si>
    <t>51001</t>
  </si>
  <si>
    <t>ALCAMENCA</t>
  </si>
  <si>
    <t>51002</t>
  </si>
  <si>
    <t>APONGO</t>
  </si>
  <si>
    <t>51003</t>
  </si>
  <si>
    <t>ASQUIPATA</t>
  </si>
  <si>
    <t>51004</t>
  </si>
  <si>
    <t>CANARIA</t>
  </si>
  <si>
    <t>51005</t>
  </si>
  <si>
    <t>CAYARA</t>
  </si>
  <si>
    <t>51006</t>
  </si>
  <si>
    <t>COLCA</t>
  </si>
  <si>
    <t>51007</t>
  </si>
  <si>
    <t>HUANCAPI</t>
  </si>
  <si>
    <t>51008</t>
  </si>
  <si>
    <t>HUAYA</t>
  </si>
  <si>
    <t>51009</t>
  </si>
  <si>
    <t>HUAMANQUIQUIA</t>
  </si>
  <si>
    <t>51010</t>
  </si>
  <si>
    <t>SARHUA</t>
  </si>
  <si>
    <t>51011</t>
  </si>
  <si>
    <t>VILCANCHOS</t>
  </si>
  <si>
    <t>51012</t>
  </si>
  <si>
    <t>VILCAS HUAMAN</t>
  </si>
  <si>
    <t>51101</t>
  </si>
  <si>
    <t>ACCOMARCA</t>
  </si>
  <si>
    <t>51102</t>
  </si>
  <si>
    <t>CARHUANCA</t>
  </si>
  <si>
    <t>51103</t>
  </si>
  <si>
    <t>CONCEPCION</t>
  </si>
  <si>
    <t>51104</t>
  </si>
  <si>
    <t>HUAMBALPA</t>
  </si>
  <si>
    <t>51105</t>
  </si>
  <si>
    <t>51106</t>
  </si>
  <si>
    <t>SAURAMA</t>
  </si>
  <si>
    <t>51107</t>
  </si>
  <si>
    <t>VISCHONGO</t>
  </si>
  <si>
    <t>51108</t>
  </si>
  <si>
    <t>CAJAMARCA</t>
  </si>
  <si>
    <t>60101</t>
  </si>
  <si>
    <t>60102</t>
  </si>
  <si>
    <t>CHETILLA</t>
  </si>
  <si>
    <t>60103</t>
  </si>
  <si>
    <t>COSPAN</t>
  </si>
  <si>
    <t>60104</t>
  </si>
  <si>
    <t>ENCAÑADA</t>
  </si>
  <si>
    <t>60105</t>
  </si>
  <si>
    <t>JESUS</t>
  </si>
  <si>
    <t>60106</t>
  </si>
  <si>
    <t>LLACANORA</t>
  </si>
  <si>
    <t>60107</t>
  </si>
  <si>
    <t>LOS BAÑOS DEL INCA</t>
  </si>
  <si>
    <t>60108</t>
  </si>
  <si>
    <t>60109</t>
  </si>
  <si>
    <t>MATARA</t>
  </si>
  <si>
    <t>60110</t>
  </si>
  <si>
    <t>NAMORA</t>
  </si>
  <si>
    <t>60111</t>
  </si>
  <si>
    <t>60112</t>
  </si>
  <si>
    <t>CAJABAMBA</t>
  </si>
  <si>
    <t>60201</t>
  </si>
  <si>
    <t>CACHACHI</t>
  </si>
  <si>
    <t>60202</t>
  </si>
  <si>
    <t>CONDEBAMBA</t>
  </si>
  <si>
    <t>60203</t>
  </si>
  <si>
    <t>SITACOCHA</t>
  </si>
  <si>
    <t>60204</t>
  </si>
  <si>
    <t>CELENDIN</t>
  </si>
  <si>
    <t>60301</t>
  </si>
  <si>
    <t>CHUMUCH</t>
  </si>
  <si>
    <t>60302</t>
  </si>
  <si>
    <t>CORTEGANA</t>
  </si>
  <si>
    <t>60303</t>
  </si>
  <si>
    <t>HUASMIN</t>
  </si>
  <si>
    <t>60304</t>
  </si>
  <si>
    <t>JORGE CHAVEZ</t>
  </si>
  <si>
    <t>60305</t>
  </si>
  <si>
    <t>JOSE GALVEZ</t>
  </si>
  <si>
    <t>60306</t>
  </si>
  <si>
    <t>MIGUEL IGLESIAS</t>
  </si>
  <si>
    <t>60307</t>
  </si>
  <si>
    <t>OXAMARCA</t>
  </si>
  <si>
    <t>60308</t>
  </si>
  <si>
    <t>SOROCHUCO</t>
  </si>
  <si>
    <t>60309</t>
  </si>
  <si>
    <t>60310</t>
  </si>
  <si>
    <t>UTCO</t>
  </si>
  <si>
    <t>60311</t>
  </si>
  <si>
    <t>LA LIBERTAD DE PALLAN</t>
  </si>
  <si>
    <t>60312</t>
  </si>
  <si>
    <t>CHOTA</t>
  </si>
  <si>
    <t>60401</t>
  </si>
  <si>
    <t>ANGUIA</t>
  </si>
  <si>
    <t>60402</t>
  </si>
  <si>
    <t>CHADIN</t>
  </si>
  <si>
    <t>60403</t>
  </si>
  <si>
    <t>CHIGUIRIP</t>
  </si>
  <si>
    <t>60404</t>
  </si>
  <si>
    <t>CHIMBAN</t>
  </si>
  <si>
    <t>60405</t>
  </si>
  <si>
    <t>CHOROPAMPA</t>
  </si>
  <si>
    <t>60406</t>
  </si>
  <si>
    <t>60407</t>
  </si>
  <si>
    <t>CONCHAN</t>
  </si>
  <si>
    <t>60408</t>
  </si>
  <si>
    <t>HUAMBOS</t>
  </si>
  <si>
    <t>60409</t>
  </si>
  <si>
    <t>LAJAS</t>
  </si>
  <si>
    <t>60410</t>
  </si>
  <si>
    <t>60411</t>
  </si>
  <si>
    <t>MIRACOSTA</t>
  </si>
  <si>
    <t>60412</t>
  </si>
  <si>
    <t>PACCHA</t>
  </si>
  <si>
    <t>60413</t>
  </si>
  <si>
    <t>PION</t>
  </si>
  <si>
    <t>60414</t>
  </si>
  <si>
    <t>QUEROCOTO</t>
  </si>
  <si>
    <t>60415</t>
  </si>
  <si>
    <t>SAN JUAN DE LICUPIS</t>
  </si>
  <si>
    <t>60416</t>
  </si>
  <si>
    <t>TACABAMBA</t>
  </si>
  <si>
    <t>60417</t>
  </si>
  <si>
    <t>TOCMOCHE</t>
  </si>
  <si>
    <t>60418</t>
  </si>
  <si>
    <t>CHALAMARCA</t>
  </si>
  <si>
    <t>60419</t>
  </si>
  <si>
    <t>CONTUMAZA</t>
  </si>
  <si>
    <t>60501</t>
  </si>
  <si>
    <t>CHILETE</t>
  </si>
  <si>
    <t>60502</t>
  </si>
  <si>
    <t>CUPISNIQUE</t>
  </si>
  <si>
    <t>60503</t>
  </si>
  <si>
    <t>GUZMANGO</t>
  </si>
  <si>
    <t>60504</t>
  </si>
  <si>
    <t>SAN BENITO</t>
  </si>
  <si>
    <t>60505</t>
  </si>
  <si>
    <t>SANTA CRUZ DE TOLEDO</t>
  </si>
  <si>
    <t>60506</t>
  </si>
  <si>
    <t>TANTARICA</t>
  </si>
  <si>
    <t>60507</t>
  </si>
  <si>
    <t>YONAN</t>
  </si>
  <si>
    <t>60508</t>
  </si>
  <si>
    <t>CUTERVO</t>
  </si>
  <si>
    <t>60601</t>
  </si>
  <si>
    <t>CALLAYUC</t>
  </si>
  <si>
    <t>60602</t>
  </si>
  <si>
    <t>CHOROS</t>
  </si>
  <si>
    <t>60603</t>
  </si>
  <si>
    <t>CUJILLO</t>
  </si>
  <si>
    <t>60604</t>
  </si>
  <si>
    <t>LA RAMADA</t>
  </si>
  <si>
    <t>60605</t>
  </si>
  <si>
    <t>PIMPINGOS</t>
  </si>
  <si>
    <t>60606</t>
  </si>
  <si>
    <t>QUEROCOTILLO</t>
  </si>
  <si>
    <t>60607</t>
  </si>
  <si>
    <t>SAN ANDRES DE CUTERVO</t>
  </si>
  <si>
    <t>60608</t>
  </si>
  <si>
    <t>SAN JUAN DE CUTERVO</t>
  </si>
  <si>
    <t>60609</t>
  </si>
  <si>
    <t>SAN LUIS DE LUCMA</t>
  </si>
  <si>
    <t>60610</t>
  </si>
  <si>
    <t>60611</t>
  </si>
  <si>
    <t>SANTO DOMINGO DE LA CAPILLA</t>
  </si>
  <si>
    <t>60612</t>
  </si>
  <si>
    <t>60613</t>
  </si>
  <si>
    <t>SOCOTA</t>
  </si>
  <si>
    <t>60614</t>
  </si>
  <si>
    <t>TORIBIO CASANOVA</t>
  </si>
  <si>
    <t>60615</t>
  </si>
  <si>
    <t>HUALGAYOC</t>
  </si>
  <si>
    <t>BAMBAMARCA</t>
  </si>
  <si>
    <t>60701</t>
  </si>
  <si>
    <t>CHUGUR</t>
  </si>
  <si>
    <t>60702</t>
  </si>
  <si>
    <t>60703</t>
  </si>
  <si>
    <t>JAEN</t>
  </si>
  <si>
    <t>60801</t>
  </si>
  <si>
    <t>BELLAVISTA</t>
  </si>
  <si>
    <t>60802</t>
  </si>
  <si>
    <t>CHONTALI</t>
  </si>
  <si>
    <t>60803</t>
  </si>
  <si>
    <t>COLASAY</t>
  </si>
  <si>
    <t>60804</t>
  </si>
  <si>
    <t>HUABAL</t>
  </si>
  <si>
    <t>60805</t>
  </si>
  <si>
    <t>LAS PIRIAS</t>
  </si>
  <si>
    <t>60806</t>
  </si>
  <si>
    <t>POMAHUACA</t>
  </si>
  <si>
    <t>60807</t>
  </si>
  <si>
    <t>PUCARA</t>
  </si>
  <si>
    <t>60808</t>
  </si>
  <si>
    <t>SALLIQUE</t>
  </si>
  <si>
    <t>60809</t>
  </si>
  <si>
    <t>SAN FELIPE</t>
  </si>
  <si>
    <t>60810</t>
  </si>
  <si>
    <t>SAN JOSE DEL ALTO</t>
  </si>
  <si>
    <t>60811</t>
  </si>
  <si>
    <t>60812</t>
  </si>
  <si>
    <t>SAN IGNACIO</t>
  </si>
  <si>
    <t>60901</t>
  </si>
  <si>
    <t>CHIRINOS</t>
  </si>
  <si>
    <t>60902</t>
  </si>
  <si>
    <t>HUARANGO</t>
  </si>
  <si>
    <t>60903</t>
  </si>
  <si>
    <t>LA COIPA</t>
  </si>
  <si>
    <t>60904</t>
  </si>
  <si>
    <t>NAMBALLE</t>
  </si>
  <si>
    <t>60905</t>
  </si>
  <si>
    <t>SAN JOSE DE LOURDES</t>
  </si>
  <si>
    <t>60906</t>
  </si>
  <si>
    <t>TABACONAS</t>
  </si>
  <si>
    <t>60907</t>
  </si>
  <si>
    <t>PEDRO GALVEZ</t>
  </si>
  <si>
    <t>61001</t>
  </si>
  <si>
    <t>CHANCAY</t>
  </si>
  <si>
    <t>61002</t>
  </si>
  <si>
    <t>EDUARDO VILLANUEVA</t>
  </si>
  <si>
    <t>61003</t>
  </si>
  <si>
    <t>GREGORIO PITA</t>
  </si>
  <si>
    <t>61004</t>
  </si>
  <si>
    <t>ICHOCAN</t>
  </si>
  <si>
    <t>61005</t>
  </si>
  <si>
    <t>JOSE MANUEL QUIROZ</t>
  </si>
  <si>
    <t>61006</t>
  </si>
  <si>
    <t>JOSE SABOGAL</t>
  </si>
  <si>
    <t>61007</t>
  </si>
  <si>
    <t>61101</t>
  </si>
  <si>
    <t>BOLIVAR</t>
  </si>
  <si>
    <t>61102</t>
  </si>
  <si>
    <t>CALQUIS</t>
  </si>
  <si>
    <t>61103</t>
  </si>
  <si>
    <t>CATILLUC</t>
  </si>
  <si>
    <t>61104</t>
  </si>
  <si>
    <t>EL PRADO</t>
  </si>
  <si>
    <t>61105</t>
  </si>
  <si>
    <t>LA FLORIDA</t>
  </si>
  <si>
    <t>61106</t>
  </si>
  <si>
    <t>LLAPA</t>
  </si>
  <si>
    <t>61107</t>
  </si>
  <si>
    <t>NANCHOC</t>
  </si>
  <si>
    <t>61108</t>
  </si>
  <si>
    <t>NIEPOS</t>
  </si>
  <si>
    <t>61109</t>
  </si>
  <si>
    <t>SAN GREGORIO</t>
  </si>
  <si>
    <t>61110</t>
  </si>
  <si>
    <t>SAN SILVESTRE DE COCHAN</t>
  </si>
  <si>
    <t>61111</t>
  </si>
  <si>
    <t>TONGOD</t>
  </si>
  <si>
    <t>61112</t>
  </si>
  <si>
    <t>UNION AGUA BLANCA</t>
  </si>
  <si>
    <t>61113</t>
  </si>
  <si>
    <t>SAN PABLO</t>
  </si>
  <si>
    <t>61201</t>
  </si>
  <si>
    <t>SAN BERNARDINO</t>
  </si>
  <si>
    <t>61202</t>
  </si>
  <si>
    <t>61203</t>
  </si>
  <si>
    <t>TUMBADEN</t>
  </si>
  <si>
    <t>61204</t>
  </si>
  <si>
    <t>61301</t>
  </si>
  <si>
    <t>ANDABAMBA</t>
  </si>
  <si>
    <t>61302</t>
  </si>
  <si>
    <t>CATACHE</t>
  </si>
  <si>
    <t>61303</t>
  </si>
  <si>
    <t>CHANCAYBAÑOS</t>
  </si>
  <si>
    <t>61304</t>
  </si>
  <si>
    <t>LA ESPERANZA</t>
  </si>
  <si>
    <t>61305</t>
  </si>
  <si>
    <t>61306</t>
  </si>
  <si>
    <t>PULAN</t>
  </si>
  <si>
    <t>61307</t>
  </si>
  <si>
    <t>SAUCEPAMPA</t>
  </si>
  <si>
    <t>61308</t>
  </si>
  <si>
    <t>SEXI</t>
  </si>
  <si>
    <t>61309</t>
  </si>
  <si>
    <t>UTICYACU</t>
  </si>
  <si>
    <t>61310</t>
  </si>
  <si>
    <t>YAUYUCAN</t>
  </si>
  <si>
    <t>61311</t>
  </si>
  <si>
    <t>LOCAL</t>
  </si>
  <si>
    <t>CALLAO</t>
  </si>
  <si>
    <t>70101</t>
  </si>
  <si>
    <t>利马区</t>
  </si>
  <si>
    <t>70102</t>
  </si>
  <si>
    <t>CARMEN DE LA LEGUA</t>
  </si>
  <si>
    <t>70103</t>
  </si>
  <si>
    <t>LA PERLA</t>
  </si>
  <si>
    <t>70104</t>
  </si>
  <si>
    <t>LA PUNTA</t>
  </si>
  <si>
    <t>70105</t>
  </si>
  <si>
    <t>VENTANILLA</t>
  </si>
  <si>
    <t>70106</t>
  </si>
  <si>
    <t>MI PERU</t>
  </si>
  <si>
    <t>70107</t>
  </si>
  <si>
    <t>CUSCO</t>
  </si>
  <si>
    <t>80101</t>
  </si>
  <si>
    <t>CCORCA</t>
  </si>
  <si>
    <t>80102</t>
  </si>
  <si>
    <t>POROY</t>
  </si>
  <si>
    <t>80103</t>
  </si>
  <si>
    <t>80104</t>
  </si>
  <si>
    <t>SAN SEBASTIAN</t>
  </si>
  <si>
    <t>80105</t>
  </si>
  <si>
    <t>SANTIAGO</t>
  </si>
  <si>
    <t>80106</t>
  </si>
  <si>
    <t>SAYLLA</t>
  </si>
  <si>
    <t>80107</t>
  </si>
  <si>
    <t>WANCHAQ</t>
  </si>
  <si>
    <t>80108</t>
  </si>
  <si>
    <t>ACOMAYO</t>
  </si>
  <si>
    <t>80201</t>
  </si>
  <si>
    <t>ACOPIA</t>
  </si>
  <si>
    <t>80202</t>
  </si>
  <si>
    <t>ACOS</t>
  </si>
  <si>
    <t>80203</t>
  </si>
  <si>
    <t>MOSOC LLACTA</t>
  </si>
  <si>
    <t>80204</t>
  </si>
  <si>
    <t>POMACANCHI</t>
  </si>
  <si>
    <t>80205</t>
  </si>
  <si>
    <t>RONDOCAN</t>
  </si>
  <si>
    <t>80206</t>
  </si>
  <si>
    <t>SANGARARA</t>
  </si>
  <si>
    <t>80207</t>
  </si>
  <si>
    <t>80301</t>
  </si>
  <si>
    <t>ANCAHUASI</t>
  </si>
  <si>
    <t>80302</t>
  </si>
  <si>
    <t>CACHIMAYO</t>
  </si>
  <si>
    <t>80303</t>
  </si>
  <si>
    <t>CHINCHAYPUJIO</t>
  </si>
  <si>
    <t>80304</t>
  </si>
  <si>
    <t>HUAROCONDO</t>
  </si>
  <si>
    <t>80305</t>
  </si>
  <si>
    <t>LIMATAMBO</t>
  </si>
  <si>
    <t>80306</t>
  </si>
  <si>
    <t>MOLLEPATA</t>
  </si>
  <si>
    <t>80307</t>
  </si>
  <si>
    <t>PUCYURA</t>
  </si>
  <si>
    <t>80308</t>
  </si>
  <si>
    <t>ZURITE</t>
  </si>
  <si>
    <t>80309</t>
  </si>
  <si>
    <t>CALCA</t>
  </si>
  <si>
    <t>80401</t>
  </si>
  <si>
    <t>COYA</t>
  </si>
  <si>
    <t>80402</t>
  </si>
  <si>
    <t>LAMAY</t>
  </si>
  <si>
    <t>80403</t>
  </si>
  <si>
    <t>LARES</t>
  </si>
  <si>
    <t>80404</t>
  </si>
  <si>
    <t>PISAC</t>
  </si>
  <si>
    <t>80405</t>
  </si>
  <si>
    <t>SAN SALVADOR</t>
  </si>
  <si>
    <t>80406</t>
  </si>
  <si>
    <t>TARAY</t>
  </si>
  <si>
    <t>80407</t>
  </si>
  <si>
    <t>YANATILE</t>
  </si>
  <si>
    <t>80408</t>
  </si>
  <si>
    <t>CANAS</t>
  </si>
  <si>
    <t>YANAOCA</t>
  </si>
  <si>
    <t>80501</t>
  </si>
  <si>
    <t>CHECCA</t>
  </si>
  <si>
    <t>80502</t>
  </si>
  <si>
    <t>KUNTURKANKI</t>
  </si>
  <si>
    <t>80503</t>
  </si>
  <si>
    <t>LANGUI</t>
  </si>
  <si>
    <t>80504</t>
  </si>
  <si>
    <t>LAYO</t>
  </si>
  <si>
    <t>80505</t>
  </si>
  <si>
    <t>80506</t>
  </si>
  <si>
    <t>QUEHUE</t>
  </si>
  <si>
    <t>80507</t>
  </si>
  <si>
    <t>TUPAC AMARU</t>
  </si>
  <si>
    <t>80508</t>
  </si>
  <si>
    <t>CANCHIS</t>
  </si>
  <si>
    <t>SICUANI</t>
  </si>
  <si>
    <t>80601</t>
  </si>
  <si>
    <t>CHECACUPE</t>
  </si>
  <si>
    <t>80602</t>
  </si>
  <si>
    <t>COMBAPATA</t>
  </si>
  <si>
    <t>80603</t>
  </si>
  <si>
    <t>MARANGANI</t>
  </si>
  <si>
    <t>80604</t>
  </si>
  <si>
    <t>PITUMARCA</t>
  </si>
  <si>
    <t>80605</t>
  </si>
  <si>
    <t>80606</t>
  </si>
  <si>
    <t>80607</t>
  </si>
  <si>
    <t>TINTA</t>
  </si>
  <si>
    <t>80608</t>
  </si>
  <si>
    <t>CHUMBIVILCAS</t>
  </si>
  <si>
    <t>80701</t>
  </si>
  <si>
    <t>CAPACMARCA</t>
  </si>
  <si>
    <t>80702</t>
  </si>
  <si>
    <t>CHAMACA</t>
  </si>
  <si>
    <t>80703</t>
  </si>
  <si>
    <t>COLQUEMARCA</t>
  </si>
  <si>
    <t>80704</t>
  </si>
  <si>
    <t>LIVITACA</t>
  </si>
  <si>
    <t>80705</t>
  </si>
  <si>
    <t>LLUSCO</t>
  </si>
  <si>
    <t>80706</t>
  </si>
  <si>
    <t>QUIÑOTA</t>
  </si>
  <si>
    <t>80707</t>
  </si>
  <si>
    <t>VELILLE</t>
  </si>
  <si>
    <t>80708</t>
  </si>
  <si>
    <t>ESPINAR</t>
  </si>
  <si>
    <t>80801</t>
  </si>
  <si>
    <t>CONDOROMA</t>
  </si>
  <si>
    <t>80802</t>
  </si>
  <si>
    <t>80803</t>
  </si>
  <si>
    <t>OCORURO</t>
  </si>
  <si>
    <t>80804</t>
  </si>
  <si>
    <t>PALLPATA</t>
  </si>
  <si>
    <t>80805</t>
  </si>
  <si>
    <t>PICHIGUA</t>
  </si>
  <si>
    <t>80806</t>
  </si>
  <si>
    <t>SUYCKUTAMBO</t>
  </si>
  <si>
    <t>80807</t>
  </si>
  <si>
    <t>ALTO PICHIGUA</t>
  </si>
  <si>
    <t>80808</t>
  </si>
  <si>
    <t>LA CONVENCION</t>
  </si>
  <si>
    <t>SANTA ANA</t>
  </si>
  <si>
    <t>80901</t>
  </si>
  <si>
    <t>ECHARATE</t>
  </si>
  <si>
    <t>80902</t>
  </si>
  <si>
    <t>HUAYOPATA</t>
  </si>
  <si>
    <t>80903</t>
  </si>
  <si>
    <t>MARANURA</t>
  </si>
  <si>
    <t>80904</t>
  </si>
  <si>
    <t>80905</t>
  </si>
  <si>
    <t>QUELLOUNO</t>
  </si>
  <si>
    <t>80906</t>
  </si>
  <si>
    <t>KIMBIRI</t>
  </si>
  <si>
    <t>80907</t>
  </si>
  <si>
    <t>SANTA TERESA</t>
  </si>
  <si>
    <t>80908</t>
  </si>
  <si>
    <t>80909</t>
  </si>
  <si>
    <t>PICHARI</t>
  </si>
  <si>
    <t>80910</t>
  </si>
  <si>
    <t>INKAWASI</t>
  </si>
  <si>
    <t>80911</t>
  </si>
  <si>
    <t>VILLA VIRGEN</t>
  </si>
  <si>
    <t>80912</t>
  </si>
  <si>
    <t>VILLA KINTIARINA</t>
  </si>
  <si>
    <t>80913</t>
  </si>
  <si>
    <t>MEGANTONI</t>
  </si>
  <si>
    <t>80914</t>
  </si>
  <si>
    <t>KUMPIRUSHIATO</t>
  </si>
  <si>
    <t>80915</t>
  </si>
  <si>
    <t>CIELO PUNCO</t>
  </si>
  <si>
    <t>80916</t>
  </si>
  <si>
    <t>MANITEA</t>
  </si>
  <si>
    <t>80917</t>
  </si>
  <si>
    <t>UNION ASHANINKA</t>
  </si>
  <si>
    <t>80918</t>
  </si>
  <si>
    <t>PARURO</t>
  </si>
  <si>
    <t>81001</t>
  </si>
  <si>
    <t>ACCHA</t>
  </si>
  <si>
    <t>81002</t>
  </si>
  <si>
    <t>CCAPI</t>
  </si>
  <si>
    <t>81003</t>
  </si>
  <si>
    <t>COLCHA</t>
  </si>
  <si>
    <t>81004</t>
  </si>
  <si>
    <t>HUANOQUITE</t>
  </si>
  <si>
    <t>81005</t>
  </si>
  <si>
    <t>OMACHA</t>
  </si>
  <si>
    <t>81006</t>
  </si>
  <si>
    <t>PACCARITAMBO</t>
  </si>
  <si>
    <t>81007</t>
  </si>
  <si>
    <t>PILLPINTO</t>
  </si>
  <si>
    <t>81008</t>
  </si>
  <si>
    <t>YAURISQUE</t>
  </si>
  <si>
    <t>81009</t>
  </si>
  <si>
    <t>PAUCARTAMBO</t>
  </si>
  <si>
    <t>81101</t>
  </si>
  <si>
    <t>CAICAY</t>
  </si>
  <si>
    <t>81102</t>
  </si>
  <si>
    <t>CHALLABAMBA</t>
  </si>
  <si>
    <t>81103</t>
  </si>
  <si>
    <t>COLQUEPATA</t>
  </si>
  <si>
    <t>81104</t>
  </si>
  <si>
    <t>HUANCARANI</t>
  </si>
  <si>
    <t>81105</t>
  </si>
  <si>
    <t>KOSÑIPATA</t>
  </si>
  <si>
    <t>81106</t>
  </si>
  <si>
    <t>QUISPICANCHI</t>
  </si>
  <si>
    <t>URCOS</t>
  </si>
  <si>
    <t>81201</t>
  </si>
  <si>
    <t>ANDAHUAYLILLAS</t>
  </si>
  <si>
    <t>81202</t>
  </si>
  <si>
    <t>CAMANTI</t>
  </si>
  <si>
    <t>81203</t>
  </si>
  <si>
    <t>CCARHUAYO</t>
  </si>
  <si>
    <t>81204</t>
  </si>
  <si>
    <t>CCATCA</t>
  </si>
  <si>
    <t>81205</t>
  </si>
  <si>
    <t>CUSIPATA</t>
  </si>
  <si>
    <t>81206</t>
  </si>
  <si>
    <t>HUARO</t>
  </si>
  <si>
    <t>81207</t>
  </si>
  <si>
    <t>81208</t>
  </si>
  <si>
    <t>MARCAPATA</t>
  </si>
  <si>
    <t>81209</t>
  </si>
  <si>
    <t>OCONGATE</t>
  </si>
  <si>
    <t>81210</t>
  </si>
  <si>
    <t>81211</t>
  </si>
  <si>
    <t>QUIQUIJANA</t>
  </si>
  <si>
    <t>81212</t>
  </si>
  <si>
    <t>URUBAMBA</t>
  </si>
  <si>
    <t>81301</t>
  </si>
  <si>
    <t>CHINCHERO</t>
  </si>
  <si>
    <t>81302</t>
  </si>
  <si>
    <t>81303</t>
  </si>
  <si>
    <t>MACHUPICCHU</t>
  </si>
  <si>
    <t>81304</t>
  </si>
  <si>
    <t>MARAS</t>
  </si>
  <si>
    <t>81305</t>
  </si>
  <si>
    <t>OLLANTAYTAMBO</t>
  </si>
  <si>
    <t>81306</t>
  </si>
  <si>
    <t>YUCAY</t>
  </si>
  <si>
    <t>81307</t>
  </si>
  <si>
    <t>HUANCAVELICA</t>
  </si>
  <si>
    <t>90101</t>
  </si>
  <si>
    <t>ACOBAMBILLA</t>
  </si>
  <si>
    <t>90102</t>
  </si>
  <si>
    <t>ACORIA</t>
  </si>
  <si>
    <t>90103</t>
  </si>
  <si>
    <t>CONAYCA</t>
  </si>
  <si>
    <t>90104</t>
  </si>
  <si>
    <t>CUENCA</t>
  </si>
  <si>
    <t>90105</t>
  </si>
  <si>
    <t>HUACHOCOLPA</t>
  </si>
  <si>
    <t>90106</t>
  </si>
  <si>
    <t>HUAYLLAHUARA</t>
  </si>
  <si>
    <t>90107</t>
  </si>
  <si>
    <t>IZCUCHACA</t>
  </si>
  <si>
    <t>90108</t>
  </si>
  <si>
    <t>LARIA</t>
  </si>
  <si>
    <t>90109</t>
  </si>
  <si>
    <t>MANTA</t>
  </si>
  <si>
    <t>90110</t>
  </si>
  <si>
    <t>90111</t>
  </si>
  <si>
    <t>MOYA</t>
  </si>
  <si>
    <t>90112</t>
  </si>
  <si>
    <t>NUEVO OCCORO</t>
  </si>
  <si>
    <t>90113</t>
  </si>
  <si>
    <t>PALCA</t>
  </si>
  <si>
    <t>90114</t>
  </si>
  <si>
    <t>PILCHACA</t>
  </si>
  <si>
    <t>90115</t>
  </si>
  <si>
    <t>VILCA</t>
  </si>
  <si>
    <t>90116</t>
  </si>
  <si>
    <t>YAULI</t>
  </si>
  <si>
    <t>90117</t>
  </si>
  <si>
    <t>ASCENSION</t>
  </si>
  <si>
    <t>90118</t>
  </si>
  <si>
    <t>HUANDO</t>
  </si>
  <si>
    <t>90119</t>
  </si>
  <si>
    <t>90201</t>
  </si>
  <si>
    <t>90202</t>
  </si>
  <si>
    <t>90203</t>
  </si>
  <si>
    <t>CAJA</t>
  </si>
  <si>
    <t>90204</t>
  </si>
  <si>
    <t>MARCAS</t>
  </si>
  <si>
    <t>90205</t>
  </si>
  <si>
    <t>PAUCARA</t>
  </si>
  <si>
    <t>90206</t>
  </si>
  <si>
    <t>90207</t>
  </si>
  <si>
    <t>ROSARIO</t>
  </si>
  <si>
    <t>90208</t>
  </si>
  <si>
    <t>ANGARAES</t>
  </si>
  <si>
    <t>LIRCAY</t>
  </si>
  <si>
    <t>90301</t>
  </si>
  <si>
    <t>ANCHONGA</t>
  </si>
  <si>
    <t>90302</t>
  </si>
  <si>
    <t>CALLANMARCA</t>
  </si>
  <si>
    <t>90303</t>
  </si>
  <si>
    <t>CCOCHACCASA</t>
  </si>
  <si>
    <t>90304</t>
  </si>
  <si>
    <t>CHINCHO</t>
  </si>
  <si>
    <t>90305</t>
  </si>
  <si>
    <t>CONGALLA</t>
  </si>
  <si>
    <t>90306</t>
  </si>
  <si>
    <t>HUANCA-HUANCA</t>
  </si>
  <si>
    <t>90307</t>
  </si>
  <si>
    <t>HUAYLLAY GRANDE</t>
  </si>
  <si>
    <t>90308</t>
  </si>
  <si>
    <t>JULCAMARCA</t>
  </si>
  <si>
    <t>90309</t>
  </si>
  <si>
    <t>SAN ANTONIO DE ANTAPARCO</t>
  </si>
  <si>
    <t>90310</t>
  </si>
  <si>
    <t>SANTO TOMAS DE PATA</t>
  </si>
  <si>
    <t>90311</t>
  </si>
  <si>
    <t>SECCLLA</t>
  </si>
  <si>
    <t>90312</t>
  </si>
  <si>
    <t>CASTROVIRREYNA</t>
  </si>
  <si>
    <t>90401</t>
  </si>
  <si>
    <t>ARMA</t>
  </si>
  <si>
    <t>90402</t>
  </si>
  <si>
    <t>AURAHUA</t>
  </si>
  <si>
    <t>90403</t>
  </si>
  <si>
    <t>CAPILLAS</t>
  </si>
  <si>
    <t>90404</t>
  </si>
  <si>
    <t>CHUPAMARCA</t>
  </si>
  <si>
    <t>90405</t>
  </si>
  <si>
    <t>COCAS</t>
  </si>
  <si>
    <t>90406</t>
  </si>
  <si>
    <t>HUACHOS</t>
  </si>
  <si>
    <t>90407</t>
  </si>
  <si>
    <t>HUAMATAMBO</t>
  </si>
  <si>
    <t>90408</t>
  </si>
  <si>
    <t>MOLLEPAMPA</t>
  </si>
  <si>
    <t>90409</t>
  </si>
  <si>
    <t>90410</t>
  </si>
  <si>
    <t>90411</t>
  </si>
  <si>
    <t>TANTARA</t>
  </si>
  <si>
    <t>90412</t>
  </si>
  <si>
    <t>TICRAPO</t>
  </si>
  <si>
    <t>90413</t>
  </si>
  <si>
    <t>CHURCAMPA</t>
  </si>
  <si>
    <t>90501</t>
  </si>
  <si>
    <t>90502</t>
  </si>
  <si>
    <t>CHINCHIHUASI</t>
  </si>
  <si>
    <t>90503</t>
  </si>
  <si>
    <t>EL CARMEN</t>
  </si>
  <si>
    <t>90504</t>
  </si>
  <si>
    <t>90505</t>
  </si>
  <si>
    <t>LOCROJA</t>
  </si>
  <si>
    <t>90506</t>
  </si>
  <si>
    <t>PAUCARBAMBA</t>
  </si>
  <si>
    <t>90507</t>
  </si>
  <si>
    <t>SAN MIGUEL DE MAYOCC</t>
  </si>
  <si>
    <t>90508</t>
  </si>
  <si>
    <t>SAN PEDRO DE CORIS</t>
  </si>
  <si>
    <t>90509</t>
  </si>
  <si>
    <t>PACHAMARCA</t>
  </si>
  <si>
    <t>90510</t>
  </si>
  <si>
    <t>COSME</t>
  </si>
  <si>
    <t>90511</t>
  </si>
  <si>
    <t>HUAYTARA</t>
  </si>
  <si>
    <t>90601</t>
  </si>
  <si>
    <t>AYAVI</t>
  </si>
  <si>
    <t>90602</t>
  </si>
  <si>
    <t>CORDOVA</t>
  </si>
  <si>
    <t>90603</t>
  </si>
  <si>
    <t>HUAYACUNDO ARMA</t>
  </si>
  <si>
    <t>90604</t>
  </si>
  <si>
    <t>LARAMARCA</t>
  </si>
  <si>
    <t>90605</t>
  </si>
  <si>
    <t>OCOYO</t>
  </si>
  <si>
    <t>90606</t>
  </si>
  <si>
    <t>PILPICHACA</t>
  </si>
  <si>
    <t>90607</t>
  </si>
  <si>
    <t>QUERCO</t>
  </si>
  <si>
    <t>90608</t>
  </si>
  <si>
    <t>QUITO-ARMA</t>
  </si>
  <si>
    <t>90609</t>
  </si>
  <si>
    <t>SAN ANTONIO DE CUSICANCHA</t>
  </si>
  <si>
    <t>90610</t>
  </si>
  <si>
    <t>SAN FRANCISCO DE SANGAYAICO</t>
  </si>
  <si>
    <t>90611</t>
  </si>
  <si>
    <t>SAN ISIDRO</t>
  </si>
  <si>
    <t>90612</t>
  </si>
  <si>
    <t>SANTIAGO DE CHOCORVOS</t>
  </si>
  <si>
    <t>90613</t>
  </si>
  <si>
    <t>SANTIAGO DE QUIRAHUARA</t>
  </si>
  <si>
    <t>90614</t>
  </si>
  <si>
    <t>SANTO DOMINGO DE CAPILLAS</t>
  </si>
  <si>
    <t>90615</t>
  </si>
  <si>
    <t>90616</t>
  </si>
  <si>
    <t>TAYACAJA</t>
  </si>
  <si>
    <t>90701</t>
  </si>
  <si>
    <t>ACOSTAMBO</t>
  </si>
  <si>
    <t>90702</t>
  </si>
  <si>
    <t>ACRAQUIA</t>
  </si>
  <si>
    <t>90703</t>
  </si>
  <si>
    <t>AHUAYCHA</t>
  </si>
  <si>
    <t>90704</t>
  </si>
  <si>
    <t>90705</t>
  </si>
  <si>
    <t>DANIEL HERNANDEZ</t>
  </si>
  <si>
    <t>90706</t>
  </si>
  <si>
    <t>90707</t>
  </si>
  <si>
    <t>HUARIBAMBA</t>
  </si>
  <si>
    <t>90709</t>
  </si>
  <si>
    <t>ÑAHUIMPUQUIO</t>
  </si>
  <si>
    <t>90710</t>
  </si>
  <si>
    <t>PAZOS</t>
  </si>
  <si>
    <t>90711</t>
  </si>
  <si>
    <t>QUISHUAR</t>
  </si>
  <si>
    <t>90713</t>
  </si>
  <si>
    <t>SALCABAMBA</t>
  </si>
  <si>
    <t>90714</t>
  </si>
  <si>
    <t>SALCAHUASI</t>
  </si>
  <si>
    <t>90715</t>
  </si>
  <si>
    <t>SAN MARCOS DE ROCCHAC</t>
  </si>
  <si>
    <t>90716</t>
  </si>
  <si>
    <t>SURCUBAMBA</t>
  </si>
  <si>
    <t>90717</t>
  </si>
  <si>
    <t>TINTAY PUNCU</t>
  </si>
  <si>
    <t>90718</t>
  </si>
  <si>
    <t>QUICHUAS</t>
  </si>
  <si>
    <t>90719</t>
  </si>
  <si>
    <t>ANDAYMARCA</t>
  </si>
  <si>
    <t>90720</t>
  </si>
  <si>
    <t>ROBLE</t>
  </si>
  <si>
    <t>90721</t>
  </si>
  <si>
    <t>PICHOS</t>
  </si>
  <si>
    <t>90722</t>
  </si>
  <si>
    <t>SANTIAGO DE TÚCUMA</t>
  </si>
  <si>
    <t>90723</t>
  </si>
  <si>
    <t>90724</t>
  </si>
  <si>
    <t>LAMBRAS</t>
  </si>
  <si>
    <t>90725</t>
  </si>
  <si>
    <t>HUANUCO</t>
  </si>
  <si>
    <t>100101</t>
  </si>
  <si>
    <t>AMARILIS</t>
  </si>
  <si>
    <t>100102</t>
  </si>
  <si>
    <t>CHINCHAO</t>
  </si>
  <si>
    <t>100103</t>
  </si>
  <si>
    <t>CHURUBAMBA</t>
  </si>
  <si>
    <t>100104</t>
  </si>
  <si>
    <t>MARGOS</t>
  </si>
  <si>
    <t>100105</t>
  </si>
  <si>
    <t>QUISQUI (KICHKI)</t>
  </si>
  <si>
    <t>100106</t>
  </si>
  <si>
    <t>SAN FRANCISCO DE CAYRAN</t>
  </si>
  <si>
    <t>100107</t>
  </si>
  <si>
    <t>SAN PEDRO DE CHAULAN</t>
  </si>
  <si>
    <t>100108</t>
  </si>
  <si>
    <t>SANTA MARIA DEL VALLE</t>
  </si>
  <si>
    <t>100109</t>
  </si>
  <si>
    <t>YARUMAYO</t>
  </si>
  <si>
    <t>100110</t>
  </si>
  <si>
    <t>PILLCO MARCA</t>
  </si>
  <si>
    <t>100111</t>
  </si>
  <si>
    <t>YACUS</t>
  </si>
  <si>
    <t>100112</t>
  </si>
  <si>
    <t>SAN PABLO DE PILLAO</t>
  </si>
  <si>
    <t>100113</t>
  </si>
  <si>
    <t>AMBO</t>
  </si>
  <si>
    <t>100201</t>
  </si>
  <si>
    <t>CAYNA</t>
  </si>
  <si>
    <t>100202</t>
  </si>
  <si>
    <t>COLPAS</t>
  </si>
  <si>
    <t>100203</t>
  </si>
  <si>
    <t>CONCHAMARCA</t>
  </si>
  <si>
    <t>100204</t>
  </si>
  <si>
    <t>HUACAR</t>
  </si>
  <si>
    <t>100205</t>
  </si>
  <si>
    <t>SAN FRANCISCO</t>
  </si>
  <si>
    <t>100206</t>
  </si>
  <si>
    <t>SAN RAFAEL</t>
  </si>
  <si>
    <t>100207</t>
  </si>
  <si>
    <t>TOMAY KICHWA</t>
  </si>
  <si>
    <t>100208</t>
  </si>
  <si>
    <t>DOS DE MAYO</t>
  </si>
  <si>
    <t>100301</t>
  </si>
  <si>
    <t>CHUQUIS</t>
  </si>
  <si>
    <t>100307</t>
  </si>
  <si>
    <t>MARIAS</t>
  </si>
  <si>
    <t>100311</t>
  </si>
  <si>
    <t>PACHAS</t>
  </si>
  <si>
    <t>100313</t>
  </si>
  <si>
    <t>QUIVILLA</t>
  </si>
  <si>
    <t>100316</t>
  </si>
  <si>
    <t>RIPAN</t>
  </si>
  <si>
    <t>100317</t>
  </si>
  <si>
    <t>SHUNQUI</t>
  </si>
  <si>
    <t>100321</t>
  </si>
  <si>
    <t>SILLAPATA</t>
  </si>
  <si>
    <t>100322</t>
  </si>
  <si>
    <t>YANAS</t>
  </si>
  <si>
    <t>100323</t>
  </si>
  <si>
    <t>HUACAYBAMBA</t>
  </si>
  <si>
    <t>100401</t>
  </si>
  <si>
    <t>CANCHABAMBA</t>
  </si>
  <si>
    <t>100402</t>
  </si>
  <si>
    <t>100403</t>
  </si>
  <si>
    <t>PINRA</t>
  </si>
  <si>
    <t>100404</t>
  </si>
  <si>
    <t>HUAMALIES</t>
  </si>
  <si>
    <t>LLATA</t>
  </si>
  <si>
    <t>100501</t>
  </si>
  <si>
    <t>ARANCAY</t>
  </si>
  <si>
    <t>100502</t>
  </si>
  <si>
    <t>CHAVIN DE PARIARCA</t>
  </si>
  <si>
    <t>100503</t>
  </si>
  <si>
    <t>JACAS GRANDE</t>
  </si>
  <si>
    <t>100504</t>
  </si>
  <si>
    <t>JIRCAN</t>
  </si>
  <si>
    <t>100505</t>
  </si>
  <si>
    <t>100506</t>
  </si>
  <si>
    <t>MONZON</t>
  </si>
  <si>
    <t>100507</t>
  </si>
  <si>
    <t>PUNCHAO</t>
  </si>
  <si>
    <t>100508</t>
  </si>
  <si>
    <t>PUÑOS</t>
  </si>
  <si>
    <t>100509</t>
  </si>
  <si>
    <t>SINGA</t>
  </si>
  <si>
    <t>100510</t>
  </si>
  <si>
    <t>TANTAMAYO</t>
  </si>
  <si>
    <t>100511</t>
  </si>
  <si>
    <t>RUPA-RUPA</t>
  </si>
  <si>
    <t>100601</t>
  </si>
  <si>
    <t>DANIEL ALOMIA ROBLES</t>
  </si>
  <si>
    <t>100602</t>
  </si>
  <si>
    <t>HERMILIO VALDIZAN</t>
  </si>
  <si>
    <t>100603</t>
  </si>
  <si>
    <t>JOSE CRESPO Y CASTILLO</t>
  </si>
  <si>
    <t>100604</t>
  </si>
  <si>
    <t>LUYANDO</t>
  </si>
  <si>
    <t>100605</t>
  </si>
  <si>
    <t>MARIANO DAMASO BERAUN</t>
  </si>
  <si>
    <t>100606</t>
  </si>
  <si>
    <t>PUCAYACU</t>
  </si>
  <si>
    <t>100607</t>
  </si>
  <si>
    <t>CASTILLO GRANDE</t>
  </si>
  <si>
    <t>100608</t>
  </si>
  <si>
    <t>PUEBLO NUEVO</t>
  </si>
  <si>
    <t>100609</t>
  </si>
  <si>
    <t>SANTO DOMINGO DE ANDIA</t>
  </si>
  <si>
    <t>100610</t>
  </si>
  <si>
    <t>MARAÑON</t>
  </si>
  <si>
    <t>HUACRACHUCO</t>
  </si>
  <si>
    <t>100701</t>
  </si>
  <si>
    <t>CHOLON</t>
  </si>
  <si>
    <t>100702</t>
  </si>
  <si>
    <t>SAN BUENAVENTURA</t>
  </si>
  <si>
    <t>100703</t>
  </si>
  <si>
    <t>LA MORADA</t>
  </si>
  <si>
    <t>100704</t>
  </si>
  <si>
    <t>SANTA ROSA DE ALTO YANAJANCA</t>
  </si>
  <si>
    <t>100705</t>
  </si>
  <si>
    <t>PACHITEA</t>
  </si>
  <si>
    <t>PANAO</t>
  </si>
  <si>
    <t>100801</t>
  </si>
  <si>
    <t>CHAGLLA</t>
  </si>
  <si>
    <t>100802</t>
  </si>
  <si>
    <t>MOLINO</t>
  </si>
  <si>
    <t>100803</t>
  </si>
  <si>
    <t>UMARI</t>
  </si>
  <si>
    <t>100804</t>
  </si>
  <si>
    <t>PUERTO INCA</t>
  </si>
  <si>
    <t>100901</t>
  </si>
  <si>
    <t>CODO DEL POZUZO</t>
  </si>
  <si>
    <t>100902</t>
  </si>
  <si>
    <t>HONORIA</t>
  </si>
  <si>
    <t>100903</t>
  </si>
  <si>
    <t>TOURNAVISTA</t>
  </si>
  <si>
    <t>100904</t>
  </si>
  <si>
    <t>YUYAPICHIS</t>
  </si>
  <si>
    <t>100905</t>
  </si>
  <si>
    <t>LAURICOCHA</t>
  </si>
  <si>
    <t>101001</t>
  </si>
  <si>
    <t>BAÑOS</t>
  </si>
  <si>
    <t>101002</t>
  </si>
  <si>
    <t>JIVIA</t>
  </si>
  <si>
    <t>101003</t>
  </si>
  <si>
    <t>QUEROPALCA</t>
  </si>
  <si>
    <t>101004</t>
  </si>
  <si>
    <t>RONDOS</t>
  </si>
  <si>
    <t>101005</t>
  </si>
  <si>
    <t>SAN FRANCISCO DE ASIS</t>
  </si>
  <si>
    <t>101006</t>
  </si>
  <si>
    <t>SAN MIGUEL DE CAURI</t>
  </si>
  <si>
    <t>101007</t>
  </si>
  <si>
    <t>YAROWILCA</t>
  </si>
  <si>
    <t>CHAVINILLO</t>
  </si>
  <si>
    <t>101101</t>
  </si>
  <si>
    <t>CAHUAC</t>
  </si>
  <si>
    <t>101102</t>
  </si>
  <si>
    <t>CHACABAMBA</t>
  </si>
  <si>
    <t>101103</t>
  </si>
  <si>
    <t>APARICIO POMARES</t>
  </si>
  <si>
    <t>101104</t>
  </si>
  <si>
    <t>JACAS CHICO</t>
  </si>
  <si>
    <t>101105</t>
  </si>
  <si>
    <t>OBAS</t>
  </si>
  <si>
    <t>101106</t>
  </si>
  <si>
    <t>101107</t>
  </si>
  <si>
    <t>CHORAS</t>
  </si>
  <si>
    <t>101108</t>
  </si>
  <si>
    <t>ICA</t>
  </si>
  <si>
    <t>110101</t>
  </si>
  <si>
    <t>LA TINGUIÑA</t>
  </si>
  <si>
    <t>110102</t>
  </si>
  <si>
    <t>LOS AQUIJES</t>
  </si>
  <si>
    <t>110103</t>
  </si>
  <si>
    <t>OCUCAJE</t>
  </si>
  <si>
    <t>110104</t>
  </si>
  <si>
    <t>PACHACUTEC</t>
  </si>
  <si>
    <t>110105</t>
  </si>
  <si>
    <t>PARCONA</t>
  </si>
  <si>
    <t>110106</t>
  </si>
  <si>
    <t>110107</t>
  </si>
  <si>
    <t>SALAS</t>
  </si>
  <si>
    <t>110108</t>
  </si>
  <si>
    <t>SAN JOSE DE LOS MOLINOS</t>
  </si>
  <si>
    <t>110109</t>
  </si>
  <si>
    <t>110110</t>
  </si>
  <si>
    <t>110111</t>
  </si>
  <si>
    <t>SUBTANJALLA</t>
  </si>
  <si>
    <t>110112</t>
  </si>
  <si>
    <t>TATE</t>
  </si>
  <si>
    <t>110113</t>
  </si>
  <si>
    <t>YAUCA DEL ROSARIO</t>
  </si>
  <si>
    <t>110114</t>
  </si>
  <si>
    <t>CHINCHA</t>
  </si>
  <si>
    <t>CHINCHA ALTA</t>
  </si>
  <si>
    <t>110201</t>
  </si>
  <si>
    <t>ALTO LARAN</t>
  </si>
  <si>
    <t>110202</t>
  </si>
  <si>
    <t>CHAVIN</t>
  </si>
  <si>
    <t>110203</t>
  </si>
  <si>
    <t>CHINCHA BAJA</t>
  </si>
  <si>
    <t>110204</t>
  </si>
  <si>
    <t>110205</t>
  </si>
  <si>
    <t>GROCIO PRADO</t>
  </si>
  <si>
    <t>110206</t>
  </si>
  <si>
    <t>110207</t>
  </si>
  <si>
    <t>SAN JUAN DE YANAC</t>
  </si>
  <si>
    <t>110208</t>
  </si>
  <si>
    <t>SAN PEDRO DE HUACARPANA</t>
  </si>
  <si>
    <t>110209</t>
  </si>
  <si>
    <t>SUNAMPE</t>
  </si>
  <si>
    <t>110210</t>
  </si>
  <si>
    <t>TAMBO DE MORA</t>
  </si>
  <si>
    <t>110211</t>
  </si>
  <si>
    <t>NAZCA</t>
  </si>
  <si>
    <t>110301</t>
  </si>
  <si>
    <t>CHANGUILLO</t>
  </si>
  <si>
    <t>110302</t>
  </si>
  <si>
    <t>EL INGENIO</t>
  </si>
  <si>
    <t>110303</t>
  </si>
  <si>
    <t>MARCONA</t>
  </si>
  <si>
    <t>110304</t>
  </si>
  <si>
    <t>110305</t>
  </si>
  <si>
    <t>PALPA</t>
  </si>
  <si>
    <t>110401</t>
  </si>
  <si>
    <t>LLIPATA</t>
  </si>
  <si>
    <t>110402</t>
  </si>
  <si>
    <t>110403</t>
  </si>
  <si>
    <t>110404</t>
  </si>
  <si>
    <t>TIBILLO</t>
  </si>
  <si>
    <t>110405</t>
  </si>
  <si>
    <t>PISCO</t>
  </si>
  <si>
    <t>110501</t>
  </si>
  <si>
    <t>HUANCANO</t>
  </si>
  <si>
    <t>110502</t>
  </si>
  <si>
    <t>HUMAY</t>
  </si>
  <si>
    <t>110503</t>
  </si>
  <si>
    <t>110504</t>
  </si>
  <si>
    <t>PARACAS</t>
  </si>
  <si>
    <t>110505</t>
  </si>
  <si>
    <t>SAN ANDRES</t>
  </si>
  <si>
    <t>110506</t>
  </si>
  <si>
    <t>SAN CLEMENTE</t>
  </si>
  <si>
    <t>110507</t>
  </si>
  <si>
    <t>TUPAC AMARU INCA</t>
  </si>
  <si>
    <t>110508</t>
  </si>
  <si>
    <t>HUANCAYO</t>
  </si>
  <si>
    <t>120101</t>
  </si>
  <si>
    <t>CARHUACALLANGA</t>
  </si>
  <si>
    <t>120104</t>
  </si>
  <si>
    <t>CHACAPAMPA</t>
  </si>
  <si>
    <t>120105</t>
  </si>
  <si>
    <t>CHICCHE</t>
  </si>
  <si>
    <t>120106</t>
  </si>
  <si>
    <t>CHILCA</t>
  </si>
  <si>
    <t>120107</t>
  </si>
  <si>
    <t>CHONGOS ALTO</t>
  </si>
  <si>
    <t>120108</t>
  </si>
  <si>
    <t>CHUPURO</t>
  </si>
  <si>
    <t>120111</t>
  </si>
  <si>
    <t>120112</t>
  </si>
  <si>
    <t>CULLHUAS</t>
  </si>
  <si>
    <t>120113</t>
  </si>
  <si>
    <t>EL TAMBO</t>
  </si>
  <si>
    <t>120114</t>
  </si>
  <si>
    <t>HUACRAPUQUIO</t>
  </si>
  <si>
    <t>120116</t>
  </si>
  <si>
    <t>HUALHUAS</t>
  </si>
  <si>
    <t>120117</t>
  </si>
  <si>
    <t>HUANCAN</t>
  </si>
  <si>
    <t>120119</t>
  </si>
  <si>
    <t>HUASICANCHA</t>
  </si>
  <si>
    <t>120120</t>
  </si>
  <si>
    <t>HUAYUCACHI</t>
  </si>
  <si>
    <t>120121</t>
  </si>
  <si>
    <t>INGENIO</t>
  </si>
  <si>
    <t>120122</t>
  </si>
  <si>
    <t>120124</t>
  </si>
  <si>
    <t>PILCOMAYO</t>
  </si>
  <si>
    <t>120125</t>
  </si>
  <si>
    <t>120126</t>
  </si>
  <si>
    <t>QUICHUAY</t>
  </si>
  <si>
    <t>120127</t>
  </si>
  <si>
    <t>QUILCAS</t>
  </si>
  <si>
    <t>120128</t>
  </si>
  <si>
    <t>SAN AGUSTIN</t>
  </si>
  <si>
    <t>120129</t>
  </si>
  <si>
    <t>SAN JERONIMO DE TUNAN</t>
  </si>
  <si>
    <t>120130</t>
  </si>
  <si>
    <t>SAÑO</t>
  </si>
  <si>
    <t>120132</t>
  </si>
  <si>
    <t>SAPALLANGA</t>
  </si>
  <si>
    <t>120133</t>
  </si>
  <si>
    <t>SICAYA</t>
  </si>
  <si>
    <t>120134</t>
  </si>
  <si>
    <t>SANTO DOMINGO DE ACOBAMBA</t>
  </si>
  <si>
    <t>120135</t>
  </si>
  <si>
    <t>VIQUES</t>
  </si>
  <si>
    <t>120136</t>
  </si>
  <si>
    <t>120201</t>
  </si>
  <si>
    <t>120202</t>
  </si>
  <si>
    <t>ANDAMARCA</t>
  </si>
  <si>
    <t>120203</t>
  </si>
  <si>
    <t>CHAMBARA</t>
  </si>
  <si>
    <t>120204</t>
  </si>
  <si>
    <t>120205</t>
  </si>
  <si>
    <t>COMAS</t>
  </si>
  <si>
    <t>120206</t>
  </si>
  <si>
    <t>HEROINAS TOLEDO</t>
  </si>
  <si>
    <t>120207</t>
  </si>
  <si>
    <t>MANZANARES</t>
  </si>
  <si>
    <t>120208</t>
  </si>
  <si>
    <t>120209</t>
  </si>
  <si>
    <t>MATAHUASI</t>
  </si>
  <si>
    <t>120210</t>
  </si>
  <si>
    <t>MITO</t>
  </si>
  <si>
    <t>120211</t>
  </si>
  <si>
    <t>NUEVE DE JULIO</t>
  </si>
  <si>
    <t>120212</t>
  </si>
  <si>
    <t>ORCOTUNA</t>
  </si>
  <si>
    <t>120213</t>
  </si>
  <si>
    <t>SAN JOSE DE QUERO</t>
  </si>
  <si>
    <t>120214</t>
  </si>
  <si>
    <t>SANTA ROSA DE OCOPA</t>
  </si>
  <si>
    <t>120215</t>
  </si>
  <si>
    <t>CHANCHAMAYO</t>
  </si>
  <si>
    <t>120301</t>
  </si>
  <si>
    <t>PERENE</t>
  </si>
  <si>
    <t>120302</t>
  </si>
  <si>
    <t>PICHANAQUI</t>
  </si>
  <si>
    <t>120303</t>
  </si>
  <si>
    <t>SAN LUIS DE SHUARO</t>
  </si>
  <si>
    <t>120304</t>
  </si>
  <si>
    <t>SAN RAMON</t>
  </si>
  <si>
    <t>120305</t>
  </si>
  <si>
    <t>VITOC</t>
  </si>
  <si>
    <t>120306</t>
  </si>
  <si>
    <t>JAUJA</t>
  </si>
  <si>
    <t>120401</t>
  </si>
  <si>
    <t>ACOLLA</t>
  </si>
  <si>
    <t>120402</t>
  </si>
  <si>
    <t>APATA</t>
  </si>
  <si>
    <t>120403</t>
  </si>
  <si>
    <t>ATAURA</t>
  </si>
  <si>
    <t>120404</t>
  </si>
  <si>
    <t>CANCHAYLLO</t>
  </si>
  <si>
    <t>120405</t>
  </si>
  <si>
    <t>CURICACA</t>
  </si>
  <si>
    <t>120406</t>
  </si>
  <si>
    <t>EL MANTARO</t>
  </si>
  <si>
    <t>120407</t>
  </si>
  <si>
    <t>HUAMALI</t>
  </si>
  <si>
    <t>120408</t>
  </si>
  <si>
    <t>HUARIPAMPA</t>
  </si>
  <si>
    <t>120409</t>
  </si>
  <si>
    <t>HUERTAS</t>
  </si>
  <si>
    <t>120410</t>
  </si>
  <si>
    <t>JANJAILLO</t>
  </si>
  <si>
    <t>120411</t>
  </si>
  <si>
    <t>JULCAN</t>
  </si>
  <si>
    <t>120412</t>
  </si>
  <si>
    <t>LEONOR ORDOÑEZ</t>
  </si>
  <si>
    <t>120413</t>
  </si>
  <si>
    <t>LLOCLLAPAMPA</t>
  </si>
  <si>
    <t>120414</t>
  </si>
  <si>
    <t>MARCO</t>
  </si>
  <si>
    <t>120415</t>
  </si>
  <si>
    <t>MASMA</t>
  </si>
  <si>
    <t>120416</t>
  </si>
  <si>
    <t>MASMA CHICCHE</t>
  </si>
  <si>
    <t>120417</t>
  </si>
  <si>
    <t>MOLINOS</t>
  </si>
  <si>
    <t>120418</t>
  </si>
  <si>
    <t>MONOBAMBA</t>
  </si>
  <si>
    <t>120419</t>
  </si>
  <si>
    <t>MUQUI</t>
  </si>
  <si>
    <t>120420</t>
  </si>
  <si>
    <t>MUQUIYAUYO</t>
  </si>
  <si>
    <t>120421</t>
  </si>
  <si>
    <t>PACA</t>
  </si>
  <si>
    <t>120422</t>
  </si>
  <si>
    <t>120423</t>
  </si>
  <si>
    <t>PANCAN</t>
  </si>
  <si>
    <t>120424</t>
  </si>
  <si>
    <t>PARCO</t>
  </si>
  <si>
    <t>120425</t>
  </si>
  <si>
    <t>POMACANCHA</t>
  </si>
  <si>
    <t>120426</t>
  </si>
  <si>
    <t>RICRAN</t>
  </si>
  <si>
    <t>120427</t>
  </si>
  <si>
    <t>SAN LORENZO</t>
  </si>
  <si>
    <t>120428</t>
  </si>
  <si>
    <t>SAN PEDRO DE CHUNAN</t>
  </si>
  <si>
    <t>120429</t>
  </si>
  <si>
    <t>SAUSA</t>
  </si>
  <si>
    <t>120430</t>
  </si>
  <si>
    <t>SINCOS</t>
  </si>
  <si>
    <t>120431</t>
  </si>
  <si>
    <t>TUNAN MARCA</t>
  </si>
  <si>
    <t>120432</t>
  </si>
  <si>
    <t>120433</t>
  </si>
  <si>
    <t>YAUYOS</t>
  </si>
  <si>
    <t>120434</t>
  </si>
  <si>
    <t>JUNIN</t>
  </si>
  <si>
    <t>120501</t>
  </si>
  <si>
    <t>CARHUAMAYO</t>
  </si>
  <si>
    <t>120502</t>
  </si>
  <si>
    <t>ONDORES</t>
  </si>
  <si>
    <t>120503</t>
  </si>
  <si>
    <t>ULCUMAYO</t>
  </si>
  <si>
    <t>120504</t>
  </si>
  <si>
    <t>SATIPO</t>
  </si>
  <si>
    <t>120601</t>
  </si>
  <si>
    <t>COVIRIALI</t>
  </si>
  <si>
    <t>120602</t>
  </si>
  <si>
    <t>LLAYLLA</t>
  </si>
  <si>
    <t>120603</t>
  </si>
  <si>
    <t>MAZAMARI</t>
  </si>
  <si>
    <t>120604</t>
  </si>
  <si>
    <t>PAMPA HERMOSA</t>
  </si>
  <si>
    <t>120605</t>
  </si>
  <si>
    <t>PANGOA</t>
  </si>
  <si>
    <t>120606</t>
  </si>
  <si>
    <t>RIO NEGRO</t>
  </si>
  <si>
    <t>120607</t>
  </si>
  <si>
    <t>RIO TAMBO</t>
  </si>
  <si>
    <t>120608</t>
  </si>
  <si>
    <t>VIZCATÁN DEL ENE</t>
  </si>
  <si>
    <t>120609</t>
  </si>
  <si>
    <t>TARMA</t>
  </si>
  <si>
    <t>120701</t>
  </si>
  <si>
    <t>120702</t>
  </si>
  <si>
    <t>HUARICOLCA</t>
  </si>
  <si>
    <t>120703</t>
  </si>
  <si>
    <t>HUASAHUASI</t>
  </si>
  <si>
    <t>120704</t>
  </si>
  <si>
    <t>120705</t>
  </si>
  <si>
    <t>120706</t>
  </si>
  <si>
    <t>PALCAMAYO</t>
  </si>
  <si>
    <t>120707</t>
  </si>
  <si>
    <t>SAN PEDRO DE CAJAS</t>
  </si>
  <si>
    <t>120708</t>
  </si>
  <si>
    <t>TAPO</t>
  </si>
  <si>
    <t>120709</t>
  </si>
  <si>
    <t>LA OROYA</t>
  </si>
  <si>
    <t>120801</t>
  </si>
  <si>
    <t>CHACAPALPA</t>
  </si>
  <si>
    <t>120802</t>
  </si>
  <si>
    <t>HUAY-HUAY</t>
  </si>
  <si>
    <t>120803</t>
  </si>
  <si>
    <t>MARCAPOMACOCHA</t>
  </si>
  <si>
    <t>120804</t>
  </si>
  <si>
    <t>MOROCOCHA</t>
  </si>
  <si>
    <t>120805</t>
  </si>
  <si>
    <t>120806</t>
  </si>
  <si>
    <t>SANTA BARBARA DE CARHUACAYAN</t>
  </si>
  <si>
    <t>120807</t>
  </si>
  <si>
    <t>SANTA ROSA DE SACCO</t>
  </si>
  <si>
    <t>120808</t>
  </si>
  <si>
    <t>SUITUCANCHA</t>
  </si>
  <si>
    <t>120809</t>
  </si>
  <si>
    <t>120810</t>
  </si>
  <si>
    <t>CHUPACA</t>
  </si>
  <si>
    <t>120901</t>
  </si>
  <si>
    <t>AHUAC</t>
  </si>
  <si>
    <t>120902</t>
  </si>
  <si>
    <t>CHONGOS BAJO</t>
  </si>
  <si>
    <t>120903</t>
  </si>
  <si>
    <t>HUACHAC</t>
  </si>
  <si>
    <t>120904</t>
  </si>
  <si>
    <t>HUAMANCACA CHICO</t>
  </si>
  <si>
    <t>120905</t>
  </si>
  <si>
    <t>SAN JUAN DE JARPA</t>
  </si>
  <si>
    <t>120906</t>
  </si>
  <si>
    <t>SAN JUAN DE YSCOS</t>
  </si>
  <si>
    <t>120907</t>
  </si>
  <si>
    <t>TRES DE DICIEMBRE</t>
  </si>
  <si>
    <t>120908</t>
  </si>
  <si>
    <t>YANACANCHA</t>
  </si>
  <si>
    <t>120909</t>
  </si>
  <si>
    <t>TRUJILLO</t>
  </si>
  <si>
    <t>130101</t>
  </si>
  <si>
    <t>130102</t>
  </si>
  <si>
    <t>FLORENCIA DE MORA</t>
  </si>
  <si>
    <t>130103</t>
  </si>
  <si>
    <t>HUANCHACO</t>
  </si>
  <si>
    <t>130104</t>
  </si>
  <si>
    <t>130105</t>
  </si>
  <si>
    <t>LAREDO</t>
  </si>
  <si>
    <t>130106</t>
  </si>
  <si>
    <t>MOCHE</t>
  </si>
  <si>
    <t>130107</t>
  </si>
  <si>
    <t>POROTO</t>
  </si>
  <si>
    <t>130108</t>
  </si>
  <si>
    <t>SALAVERRY</t>
  </si>
  <si>
    <t>130109</t>
  </si>
  <si>
    <t>SIMBAL</t>
  </si>
  <si>
    <t>130110</t>
  </si>
  <si>
    <t>VICTOR LARCO HERRERA</t>
  </si>
  <si>
    <t>130111</t>
  </si>
  <si>
    <t>ASCOPE</t>
  </si>
  <si>
    <t>130201</t>
  </si>
  <si>
    <t>CHICAMA</t>
  </si>
  <si>
    <t>130202</t>
  </si>
  <si>
    <t>CHOCOPE</t>
  </si>
  <si>
    <t>130203</t>
  </si>
  <si>
    <t>MAGDALENA DE CAO</t>
  </si>
  <si>
    <t>130204</t>
  </si>
  <si>
    <t>PAIJAN</t>
  </si>
  <si>
    <t>130205</t>
  </si>
  <si>
    <t>RAZURI</t>
  </si>
  <si>
    <t>130206</t>
  </si>
  <si>
    <t>SANTIAGO DE CAO</t>
  </si>
  <si>
    <t>130207</t>
  </si>
  <si>
    <t>CASA GRANDE</t>
  </si>
  <si>
    <t>130208</t>
  </si>
  <si>
    <t>130301</t>
  </si>
  <si>
    <t>130302</t>
  </si>
  <si>
    <t>CONDORMARCA</t>
  </si>
  <si>
    <t>130303</t>
  </si>
  <si>
    <t>LONGOTEA</t>
  </si>
  <si>
    <t>130304</t>
  </si>
  <si>
    <t>UCHUMARCA</t>
  </si>
  <si>
    <t>130305</t>
  </si>
  <si>
    <t>UCUNCHA</t>
  </si>
  <si>
    <t>130306</t>
  </si>
  <si>
    <t>CHEPEN</t>
  </si>
  <si>
    <t>130401</t>
  </si>
  <si>
    <t>PACANGA</t>
  </si>
  <si>
    <t>130402</t>
  </si>
  <si>
    <t>130403</t>
  </si>
  <si>
    <t>130501</t>
  </si>
  <si>
    <t>CALAMARCA</t>
  </si>
  <si>
    <t>130502</t>
  </si>
  <si>
    <t>CARABAMBA</t>
  </si>
  <si>
    <t>130503</t>
  </si>
  <si>
    <t>HUASO</t>
  </si>
  <si>
    <t>130504</t>
  </si>
  <si>
    <t>OTUZCO</t>
  </si>
  <si>
    <t>130601</t>
  </si>
  <si>
    <t>AGALLPAMPA</t>
  </si>
  <si>
    <t>130602</t>
  </si>
  <si>
    <t>CHARAT</t>
  </si>
  <si>
    <t>130604</t>
  </si>
  <si>
    <t>HUARANCHAL</t>
  </si>
  <si>
    <t>130605</t>
  </si>
  <si>
    <t>LA CUESTA</t>
  </si>
  <si>
    <t>130606</t>
  </si>
  <si>
    <t>MACHE</t>
  </si>
  <si>
    <t>130608</t>
  </si>
  <si>
    <t>PARANDAY</t>
  </si>
  <si>
    <t>130610</t>
  </si>
  <si>
    <t>SALPO</t>
  </si>
  <si>
    <t>130611</t>
  </si>
  <si>
    <t>SINSICAP</t>
  </si>
  <si>
    <t>130613</t>
  </si>
  <si>
    <t>USQUIL</t>
  </si>
  <si>
    <t>130614</t>
  </si>
  <si>
    <t>PACASMAYO</t>
  </si>
  <si>
    <t>SAN PEDRO DE LLOC</t>
  </si>
  <si>
    <t>130701</t>
  </si>
  <si>
    <t>GUADALUPE</t>
  </si>
  <si>
    <t>130702</t>
  </si>
  <si>
    <t>JEQUETEPEQUE</t>
  </si>
  <si>
    <t>130703</t>
  </si>
  <si>
    <t>130704</t>
  </si>
  <si>
    <t>SAN JOSE</t>
  </si>
  <si>
    <t>130705</t>
  </si>
  <si>
    <t>PATAZ</t>
  </si>
  <si>
    <t>TAYABAMBA</t>
  </si>
  <si>
    <t>130801</t>
  </si>
  <si>
    <t>BULDIBUYO</t>
  </si>
  <si>
    <t>130802</t>
  </si>
  <si>
    <t>CHILLIA</t>
  </si>
  <si>
    <t>130803</t>
  </si>
  <si>
    <t>HUANCASPATA</t>
  </si>
  <si>
    <t>130804</t>
  </si>
  <si>
    <t>HUAYLILLAS</t>
  </si>
  <si>
    <t>130805</t>
  </si>
  <si>
    <t>HUAYO</t>
  </si>
  <si>
    <t>130806</t>
  </si>
  <si>
    <t>ONGON</t>
  </si>
  <si>
    <t>130807</t>
  </si>
  <si>
    <t>PARCOY</t>
  </si>
  <si>
    <t>130808</t>
  </si>
  <si>
    <t>130809</t>
  </si>
  <si>
    <t>PIAS</t>
  </si>
  <si>
    <t>130810</t>
  </si>
  <si>
    <t>SANTIAGO DE CHALLAS</t>
  </si>
  <si>
    <t>130811</t>
  </si>
  <si>
    <t>TAURIJA</t>
  </si>
  <si>
    <t>130812</t>
  </si>
  <si>
    <t>URPAY</t>
  </si>
  <si>
    <t>130813</t>
  </si>
  <si>
    <t>SANCHEZ CARRION</t>
  </si>
  <si>
    <t>HUAMACHUCO</t>
  </si>
  <si>
    <t>130901</t>
  </si>
  <si>
    <t>CHUGAY</t>
  </si>
  <si>
    <t>130902</t>
  </si>
  <si>
    <t>COCHORCO</t>
  </si>
  <si>
    <t>130903</t>
  </si>
  <si>
    <t>CURGOS</t>
  </si>
  <si>
    <t>130904</t>
  </si>
  <si>
    <t>MARCABAL</t>
  </si>
  <si>
    <t>130905</t>
  </si>
  <si>
    <t>SANAGORAN</t>
  </si>
  <si>
    <t>130906</t>
  </si>
  <si>
    <t>SARIN</t>
  </si>
  <si>
    <t>130907</t>
  </si>
  <si>
    <t>SARTIMBAMBA</t>
  </si>
  <si>
    <t>130908</t>
  </si>
  <si>
    <t>SANTIAGO DE CHUCO</t>
  </si>
  <si>
    <t>131001</t>
  </si>
  <si>
    <t>ANGASMARCA</t>
  </si>
  <si>
    <t>131002</t>
  </si>
  <si>
    <t>CACHICADAN</t>
  </si>
  <si>
    <t>131003</t>
  </si>
  <si>
    <t>MOLLEBAMBA</t>
  </si>
  <si>
    <t>131004</t>
  </si>
  <si>
    <t>131005</t>
  </si>
  <si>
    <t>QUIRUVILCA</t>
  </si>
  <si>
    <t>131006</t>
  </si>
  <si>
    <t>SANTA CRUZ DE CHUCA</t>
  </si>
  <si>
    <t>131007</t>
  </si>
  <si>
    <t>SITABAMBA</t>
  </si>
  <si>
    <t>131008</t>
  </si>
  <si>
    <t>GRAN CHIMU</t>
  </si>
  <si>
    <t>CASCAS</t>
  </si>
  <si>
    <t>131101</t>
  </si>
  <si>
    <t>131102</t>
  </si>
  <si>
    <t>MARMOT</t>
  </si>
  <si>
    <t>131103</t>
  </si>
  <si>
    <t>SAYAPULLO</t>
  </si>
  <si>
    <t>131104</t>
  </si>
  <si>
    <t>VIRU</t>
  </si>
  <si>
    <t>131201</t>
  </si>
  <si>
    <t>CHAO</t>
  </si>
  <si>
    <t>131202</t>
  </si>
  <si>
    <t>GUADALUPITO</t>
  </si>
  <si>
    <t>131203</t>
  </si>
  <si>
    <t>CHICLAYO</t>
  </si>
  <si>
    <t>140101</t>
  </si>
  <si>
    <t>CHONGOYAPE</t>
  </si>
  <si>
    <t>140102</t>
  </si>
  <si>
    <t>ETEN</t>
  </si>
  <si>
    <t>140103</t>
  </si>
  <si>
    <t>ETEN PUERTO</t>
  </si>
  <si>
    <t>140104</t>
  </si>
  <si>
    <t>JOSE LEONARDO ORTIZ</t>
  </si>
  <si>
    <t>140105</t>
  </si>
  <si>
    <t>LA VICTORIA</t>
  </si>
  <si>
    <t>140106</t>
  </si>
  <si>
    <t>LAGUNAS</t>
  </si>
  <si>
    <t>140107</t>
  </si>
  <si>
    <t>MONSEFU</t>
  </si>
  <si>
    <t>140108</t>
  </si>
  <si>
    <t>NUEVA ARICA</t>
  </si>
  <si>
    <t>140109</t>
  </si>
  <si>
    <t>OYOTUN</t>
  </si>
  <si>
    <t>140110</t>
  </si>
  <si>
    <t>PICSI</t>
  </si>
  <si>
    <t>140111</t>
  </si>
  <si>
    <t>PIMENTEL</t>
  </si>
  <si>
    <t>140112</t>
  </si>
  <si>
    <t>REQUE</t>
  </si>
  <si>
    <t>140113</t>
  </si>
  <si>
    <t>140114</t>
  </si>
  <si>
    <t>SAÑA</t>
  </si>
  <si>
    <t>140115</t>
  </si>
  <si>
    <t>CAYALTI</t>
  </si>
  <si>
    <t>140116</t>
  </si>
  <si>
    <t>PATAPO</t>
  </si>
  <si>
    <t>140117</t>
  </si>
  <si>
    <t>POMALCA</t>
  </si>
  <si>
    <t>140118</t>
  </si>
  <si>
    <t>PUCALA</t>
  </si>
  <si>
    <t>140119</t>
  </si>
  <si>
    <t>TUMAN</t>
  </si>
  <si>
    <t>140120</t>
  </si>
  <si>
    <t>FERREÑAFE</t>
  </si>
  <si>
    <t>140201</t>
  </si>
  <si>
    <t>CAÑARIS</t>
  </si>
  <si>
    <t>140202</t>
  </si>
  <si>
    <t>INCAHUASI</t>
  </si>
  <si>
    <t>140203</t>
  </si>
  <si>
    <t>MANUEL ANTONIO MESONES MURO</t>
  </si>
  <si>
    <t>140204</t>
  </si>
  <si>
    <t>PITIPO</t>
  </si>
  <si>
    <t>140205</t>
  </si>
  <si>
    <t>140206</t>
  </si>
  <si>
    <t>LAMBAYEQUE</t>
  </si>
  <si>
    <t>140301</t>
  </si>
  <si>
    <t>CHOCHOPE</t>
  </si>
  <si>
    <t>140302</t>
  </si>
  <si>
    <t>ILLIMO</t>
  </si>
  <si>
    <t>140303</t>
  </si>
  <si>
    <t>JAYANCA</t>
  </si>
  <si>
    <t>140304</t>
  </si>
  <si>
    <t>MOCHUMI</t>
  </si>
  <si>
    <t>140305</t>
  </si>
  <si>
    <t>MORROPE</t>
  </si>
  <si>
    <t>140306</t>
  </si>
  <si>
    <t>MOTUPE</t>
  </si>
  <si>
    <t>140307</t>
  </si>
  <si>
    <t>OLMOS</t>
  </si>
  <si>
    <t>140308</t>
  </si>
  <si>
    <t>PACORA</t>
  </si>
  <si>
    <t>140309</t>
  </si>
  <si>
    <t>140310</t>
  </si>
  <si>
    <t>140311</t>
  </si>
  <si>
    <t>TUCUME</t>
  </si>
  <si>
    <t>140312</t>
  </si>
  <si>
    <t>LIMA</t>
  </si>
  <si>
    <t>150101</t>
  </si>
  <si>
    <t>ANCON</t>
  </si>
  <si>
    <t>150102</t>
  </si>
  <si>
    <t>ATE</t>
  </si>
  <si>
    <t>150103</t>
  </si>
  <si>
    <t>BARRANCO</t>
  </si>
  <si>
    <t>150104</t>
  </si>
  <si>
    <t>BREÑA</t>
  </si>
  <si>
    <t>150105</t>
  </si>
  <si>
    <t>CARABAYLLO</t>
  </si>
  <si>
    <t>150106</t>
  </si>
  <si>
    <t>CHACLACAYO</t>
  </si>
  <si>
    <t>150107</t>
  </si>
  <si>
    <t>CHORRILLOS</t>
  </si>
  <si>
    <t>150108</t>
  </si>
  <si>
    <t>CIENEGUILLA</t>
  </si>
  <si>
    <t>150109</t>
  </si>
  <si>
    <t>150110</t>
  </si>
  <si>
    <t>EL AGUSTINO</t>
  </si>
  <si>
    <t>150111</t>
  </si>
  <si>
    <t>150112</t>
  </si>
  <si>
    <t>JESUS MARIA</t>
  </si>
  <si>
    <t>150113</t>
  </si>
  <si>
    <t>LA MOLINA</t>
  </si>
  <si>
    <t>150114</t>
  </si>
  <si>
    <t>150115</t>
  </si>
  <si>
    <t>LINCE</t>
  </si>
  <si>
    <t>150116</t>
  </si>
  <si>
    <t>LOS OLIVOS</t>
  </si>
  <si>
    <t>150117</t>
  </si>
  <si>
    <t>LURIGANCHO</t>
  </si>
  <si>
    <t>150118</t>
  </si>
  <si>
    <t>LURIN</t>
  </si>
  <si>
    <t>150119</t>
  </si>
  <si>
    <t>MAGDALENA DEL MAR</t>
  </si>
  <si>
    <t>150120</t>
  </si>
  <si>
    <t>150121</t>
  </si>
  <si>
    <t>150122</t>
  </si>
  <si>
    <t>PACHACAMAC</t>
  </si>
  <si>
    <t>150123</t>
  </si>
  <si>
    <t>PUCUSANA</t>
  </si>
  <si>
    <t>150124</t>
  </si>
  <si>
    <t>PUENTE PIEDRA</t>
  </si>
  <si>
    <t>150125</t>
  </si>
  <si>
    <t>PUNTA HERMOSA</t>
  </si>
  <si>
    <t>150126</t>
  </si>
  <si>
    <t>PUNTA NEGRA</t>
  </si>
  <si>
    <t>150127</t>
  </si>
  <si>
    <t>RIMAC</t>
  </si>
  <si>
    <t>150128</t>
  </si>
  <si>
    <t>SAN BARTOLO</t>
  </si>
  <si>
    <t>150129</t>
  </si>
  <si>
    <t>SAN BORJA</t>
  </si>
  <si>
    <t>150130</t>
  </si>
  <si>
    <t>150131</t>
  </si>
  <si>
    <t>SAN JUAN DE LURIGANCHO</t>
  </si>
  <si>
    <t>150132</t>
  </si>
  <si>
    <t>SAN JUAN DE MIRAFLORES</t>
  </si>
  <si>
    <t>150133</t>
  </si>
  <si>
    <t>150134</t>
  </si>
  <si>
    <t>SAN MARTIN DE PORRES</t>
  </si>
  <si>
    <t>150135</t>
  </si>
  <si>
    <t>150136</t>
  </si>
  <si>
    <t>SANTA ANITA</t>
  </si>
  <si>
    <t>150137</t>
  </si>
  <si>
    <t>SANTA MARIA DEL MAR</t>
  </si>
  <si>
    <t>150138</t>
  </si>
  <si>
    <t>150139</t>
  </si>
  <si>
    <t>SANTIAGO DE SURCO</t>
  </si>
  <si>
    <t>150140</t>
  </si>
  <si>
    <t>SURQUILLO</t>
  </si>
  <si>
    <t>150141</t>
  </si>
  <si>
    <t>VILLA EL SALVADOR</t>
  </si>
  <si>
    <t>150142</t>
  </si>
  <si>
    <t>VILLA MARIA DEL TRIUNFO</t>
  </si>
  <si>
    <t>150143</t>
  </si>
  <si>
    <t>BARRANCA</t>
  </si>
  <si>
    <t>150201</t>
  </si>
  <si>
    <t>PARAMONGA</t>
  </si>
  <si>
    <t>150202</t>
  </si>
  <si>
    <t>PATIVILCA</t>
  </si>
  <si>
    <t>150203</t>
  </si>
  <si>
    <t>SUPE</t>
  </si>
  <si>
    <t>150204</t>
  </si>
  <si>
    <t>SUPE PUERTO</t>
  </si>
  <si>
    <t>150205</t>
  </si>
  <si>
    <t>CAJATAMBO</t>
  </si>
  <si>
    <t>150301</t>
  </si>
  <si>
    <t>COPA</t>
  </si>
  <si>
    <t>150302</t>
  </si>
  <si>
    <t>GORGOR</t>
  </si>
  <si>
    <t>150303</t>
  </si>
  <si>
    <t>HUANCAPON</t>
  </si>
  <si>
    <t>150304</t>
  </si>
  <si>
    <t>MANAS</t>
  </si>
  <si>
    <t>150305</t>
  </si>
  <si>
    <t>CANTA</t>
  </si>
  <si>
    <t>150401</t>
  </si>
  <si>
    <t>ARAHUAY</t>
  </si>
  <si>
    <t>150402</t>
  </si>
  <si>
    <t>HUAMANTANGA</t>
  </si>
  <si>
    <t>150403</t>
  </si>
  <si>
    <t>HUAROS</t>
  </si>
  <si>
    <t>150404</t>
  </si>
  <si>
    <t>LACHAQUI</t>
  </si>
  <si>
    <t>150405</t>
  </si>
  <si>
    <t>150406</t>
  </si>
  <si>
    <t>SANTA ROSA DE QUIVES</t>
  </si>
  <si>
    <t>150407</t>
  </si>
  <si>
    <t>CAÑETE</t>
  </si>
  <si>
    <t>SAN VICENTE DE CAÑETE</t>
  </si>
  <si>
    <t>150501</t>
  </si>
  <si>
    <t>ASIA</t>
  </si>
  <si>
    <t>150502</t>
  </si>
  <si>
    <t>CALANGO</t>
  </si>
  <si>
    <t>150503</t>
  </si>
  <si>
    <t>CERRO AZUL</t>
  </si>
  <si>
    <t>150504</t>
  </si>
  <si>
    <t>150505</t>
  </si>
  <si>
    <t>COAYLLO</t>
  </si>
  <si>
    <t>150506</t>
  </si>
  <si>
    <t>IMPERIAL</t>
  </si>
  <si>
    <t>150507</t>
  </si>
  <si>
    <t>LUNAHUANA</t>
  </si>
  <si>
    <t>150508</t>
  </si>
  <si>
    <t>MALA</t>
  </si>
  <si>
    <t>150509</t>
  </si>
  <si>
    <t>NUEVO IMPERIAL</t>
  </si>
  <si>
    <t>150510</t>
  </si>
  <si>
    <t>PACARAN</t>
  </si>
  <si>
    <t>150511</t>
  </si>
  <si>
    <t>QUILMANA</t>
  </si>
  <si>
    <t>150512</t>
  </si>
  <si>
    <t>150513</t>
  </si>
  <si>
    <t>150514</t>
  </si>
  <si>
    <t>SANTA CRUZ DE FLORES</t>
  </si>
  <si>
    <t>150515</t>
  </si>
  <si>
    <t>ZUÑIGA</t>
  </si>
  <si>
    <t>150516</t>
  </si>
  <si>
    <t>HUARAL</t>
  </si>
  <si>
    <t>150601</t>
  </si>
  <si>
    <t>ATAVILLOS ALTO</t>
  </si>
  <si>
    <t>150602</t>
  </si>
  <si>
    <t>ATAVILLOS BAJO</t>
  </si>
  <si>
    <t>150603</t>
  </si>
  <si>
    <t>AUCALLAMA</t>
  </si>
  <si>
    <t>150604</t>
  </si>
  <si>
    <t>150605</t>
  </si>
  <si>
    <t>IHUARI</t>
  </si>
  <si>
    <t>150606</t>
  </si>
  <si>
    <t>LAMPIAN</t>
  </si>
  <si>
    <t>150607</t>
  </si>
  <si>
    <t>PACARAOS</t>
  </si>
  <si>
    <t>150608</t>
  </si>
  <si>
    <t>SAN MIGUEL DE ACOS</t>
  </si>
  <si>
    <t>150609</t>
  </si>
  <si>
    <t>SANTA CRUZ DE ANDAMARCA</t>
  </si>
  <si>
    <t>150610</t>
  </si>
  <si>
    <t>SUMBILCA</t>
  </si>
  <si>
    <t>150611</t>
  </si>
  <si>
    <t>VEINTISIETE DE NOVIEMBRE</t>
  </si>
  <si>
    <t>150612</t>
  </si>
  <si>
    <t>HUAROCHIRI</t>
  </si>
  <si>
    <t>MATUCANA</t>
  </si>
  <si>
    <t>150701</t>
  </si>
  <si>
    <t>ANTIOQUIA</t>
  </si>
  <si>
    <t>150702</t>
  </si>
  <si>
    <t>CALLAHUANCA</t>
  </si>
  <si>
    <t>150703</t>
  </si>
  <si>
    <t>CARAMPOMA</t>
  </si>
  <si>
    <t>150704</t>
  </si>
  <si>
    <t>CHICLA</t>
  </si>
  <si>
    <t>150705</t>
  </si>
  <si>
    <t>150706</t>
  </si>
  <si>
    <t>HUACHUPAMPA</t>
  </si>
  <si>
    <t>150707</t>
  </si>
  <si>
    <t>HUANZA</t>
  </si>
  <si>
    <t>150708</t>
  </si>
  <si>
    <t>150709</t>
  </si>
  <si>
    <t>LAHUAYTAMBO</t>
  </si>
  <si>
    <t>150710</t>
  </si>
  <si>
    <t>LANGA</t>
  </si>
  <si>
    <t>150711</t>
  </si>
  <si>
    <t>LARAOS</t>
  </si>
  <si>
    <t>150712</t>
  </si>
  <si>
    <t>MARIATANA</t>
  </si>
  <si>
    <t>150713</t>
  </si>
  <si>
    <t>RICARDO PALMA</t>
  </si>
  <si>
    <t>150714</t>
  </si>
  <si>
    <t>SAN ANDRES DE TUPICOCHA</t>
  </si>
  <si>
    <t>150715</t>
  </si>
  <si>
    <t>150716</t>
  </si>
  <si>
    <t>SAN BARTOLOME</t>
  </si>
  <si>
    <t>150717</t>
  </si>
  <si>
    <t>SAN DAMIAN</t>
  </si>
  <si>
    <t>150718</t>
  </si>
  <si>
    <t>SAN JUAN DE IRIS</t>
  </si>
  <si>
    <t>150719</t>
  </si>
  <si>
    <t>SAN JUAN DE TANTARANCHE</t>
  </si>
  <si>
    <t>150720</t>
  </si>
  <si>
    <t>SAN LORENZO DE QUINTI</t>
  </si>
  <si>
    <t>150721</t>
  </si>
  <si>
    <t>SAN MATEO</t>
  </si>
  <si>
    <t>150722</t>
  </si>
  <si>
    <t>SAN MATEO DE OTAO</t>
  </si>
  <si>
    <t>150723</t>
  </si>
  <si>
    <t>SAN PEDRO DE CASTA</t>
  </si>
  <si>
    <t>150724</t>
  </si>
  <si>
    <t>SAN PEDRO DE HUANCAYRE</t>
  </si>
  <si>
    <t>150725</t>
  </si>
  <si>
    <t>SANGALLAYA</t>
  </si>
  <si>
    <t>150726</t>
  </si>
  <si>
    <t>SANTA CRUZ DE COCACHACRA</t>
  </si>
  <si>
    <t>150727</t>
  </si>
  <si>
    <t>SANTA EULALIA</t>
  </si>
  <si>
    <t>150728</t>
  </si>
  <si>
    <t>SANTIAGO DE ANCHUCAYA</t>
  </si>
  <si>
    <t>150729</t>
  </si>
  <si>
    <t>SANTIAGO DE TUNA</t>
  </si>
  <si>
    <t>150730</t>
  </si>
  <si>
    <t>SANTO DOMINGO DE LOS OLLEROS</t>
  </si>
  <si>
    <t>150731</t>
  </si>
  <si>
    <t>SURCO</t>
  </si>
  <si>
    <t>150732</t>
  </si>
  <si>
    <t>HUAURA</t>
  </si>
  <si>
    <t>HUACHO</t>
  </si>
  <si>
    <t>150801</t>
  </si>
  <si>
    <t>AMBAR</t>
  </si>
  <si>
    <t>150802</t>
  </si>
  <si>
    <t>CALETA DE CARQUIN</t>
  </si>
  <si>
    <t>150803</t>
  </si>
  <si>
    <t>CHECRAS</t>
  </si>
  <si>
    <t>150804</t>
  </si>
  <si>
    <t>HUALMAY</t>
  </si>
  <si>
    <t>150805</t>
  </si>
  <si>
    <t>150806</t>
  </si>
  <si>
    <t>150807</t>
  </si>
  <si>
    <t>PACCHO</t>
  </si>
  <si>
    <t>150808</t>
  </si>
  <si>
    <t>SANTA LEONOR</t>
  </si>
  <si>
    <t>150809</t>
  </si>
  <si>
    <t>SANTA MARIA</t>
  </si>
  <si>
    <t>150810</t>
  </si>
  <si>
    <t>SAYAN</t>
  </si>
  <si>
    <t>150811</t>
  </si>
  <si>
    <t>VEGUETA</t>
  </si>
  <si>
    <t>150812</t>
  </si>
  <si>
    <t>OYON</t>
  </si>
  <si>
    <t>150901</t>
  </si>
  <si>
    <t>ANDAJES</t>
  </si>
  <si>
    <t>150902</t>
  </si>
  <si>
    <t>CAUJUL</t>
  </si>
  <si>
    <t>150903</t>
  </si>
  <si>
    <t>COCHAMARCA</t>
  </si>
  <si>
    <t>150904</t>
  </si>
  <si>
    <t>NAVAN</t>
  </si>
  <si>
    <t>150905</t>
  </si>
  <si>
    <t>PACHANGARA</t>
  </si>
  <si>
    <t>150906</t>
  </si>
  <si>
    <t>151001</t>
  </si>
  <si>
    <t>ALIS</t>
  </si>
  <si>
    <t>151002</t>
  </si>
  <si>
    <t>AYAUCA</t>
  </si>
  <si>
    <t>151003</t>
  </si>
  <si>
    <t>AYAVIRI</t>
  </si>
  <si>
    <t>151004</t>
  </si>
  <si>
    <t>AZANGARO</t>
  </si>
  <si>
    <t>151005</t>
  </si>
  <si>
    <t>CACRA</t>
  </si>
  <si>
    <t>151006</t>
  </si>
  <si>
    <t>CARANIA</t>
  </si>
  <si>
    <t>151007</t>
  </si>
  <si>
    <t>CATAHUASI</t>
  </si>
  <si>
    <t>151008</t>
  </si>
  <si>
    <t>CHOCOS</t>
  </si>
  <si>
    <t>151009</t>
  </si>
  <si>
    <t>151010</t>
  </si>
  <si>
    <t>COLONIA</t>
  </si>
  <si>
    <t>151011</t>
  </si>
  <si>
    <t>HONGOS</t>
  </si>
  <si>
    <t>151012</t>
  </si>
  <si>
    <t>HUAMPARA</t>
  </si>
  <si>
    <t>151013</t>
  </si>
  <si>
    <t>HUANCAYA</t>
  </si>
  <si>
    <t>151014</t>
  </si>
  <si>
    <t>HUANGASCAR</t>
  </si>
  <si>
    <t>151015</t>
  </si>
  <si>
    <t>HUANTAN</t>
  </si>
  <si>
    <t>151016</t>
  </si>
  <si>
    <t>HUAÑEC</t>
  </si>
  <si>
    <t>151017</t>
  </si>
  <si>
    <t>151018</t>
  </si>
  <si>
    <t>LINCHA</t>
  </si>
  <si>
    <t>151019</t>
  </si>
  <si>
    <t>MADEAN</t>
  </si>
  <si>
    <t>151020</t>
  </si>
  <si>
    <t>151021</t>
  </si>
  <si>
    <t>OMAS</t>
  </si>
  <si>
    <t>151022</t>
  </si>
  <si>
    <t>PUTINZA</t>
  </si>
  <si>
    <t>151023</t>
  </si>
  <si>
    <t>QUINCHES</t>
  </si>
  <si>
    <t>151024</t>
  </si>
  <si>
    <t>QUINOCAY</t>
  </si>
  <si>
    <t>151025</t>
  </si>
  <si>
    <t>SAN JOAQUIN</t>
  </si>
  <si>
    <t>151026</t>
  </si>
  <si>
    <t>SAN PEDRO DE PILAS</t>
  </si>
  <si>
    <t>151027</t>
  </si>
  <si>
    <t>TANTA</t>
  </si>
  <si>
    <t>151028</t>
  </si>
  <si>
    <t>TAURIPAMPA</t>
  </si>
  <si>
    <t>151029</t>
  </si>
  <si>
    <t>TOMAS</t>
  </si>
  <si>
    <t>151030</t>
  </si>
  <si>
    <t>TUPE</t>
  </si>
  <si>
    <t>151031</t>
  </si>
  <si>
    <t>VIÑAC</t>
  </si>
  <si>
    <t>151032</t>
  </si>
  <si>
    <t>VITIS</t>
  </si>
  <si>
    <t>151033</t>
  </si>
  <si>
    <t>MAYNAS</t>
  </si>
  <si>
    <t>IQUITOS</t>
  </si>
  <si>
    <t>160101</t>
  </si>
  <si>
    <t>ALTO NANAY</t>
  </si>
  <si>
    <t>160102</t>
  </si>
  <si>
    <t>FERNANDO LORES</t>
  </si>
  <si>
    <t>160103</t>
  </si>
  <si>
    <t>INDIANA</t>
  </si>
  <si>
    <t>160104</t>
  </si>
  <si>
    <t>LAS AMAZONAS</t>
  </si>
  <si>
    <t>160105</t>
  </si>
  <si>
    <t>MAZAN</t>
  </si>
  <si>
    <t>160106</t>
  </si>
  <si>
    <t>NAPO</t>
  </si>
  <si>
    <t>160107</t>
  </si>
  <si>
    <t>PUNCHANA</t>
  </si>
  <si>
    <t>160108</t>
  </si>
  <si>
    <t>TORRES CAUSANA</t>
  </si>
  <si>
    <t>160110</t>
  </si>
  <si>
    <t>160112</t>
  </si>
  <si>
    <t>160113</t>
  </si>
  <si>
    <t>ALTO AMAZONAS</t>
  </si>
  <si>
    <t>YURIMAGUAS</t>
  </si>
  <si>
    <t>160201</t>
  </si>
  <si>
    <t>BALSAPUERTO</t>
  </si>
  <si>
    <t>160202</t>
  </si>
  <si>
    <t>JEBEROS</t>
  </si>
  <si>
    <t>160205</t>
  </si>
  <si>
    <t>160206</t>
  </si>
  <si>
    <t>160210</t>
  </si>
  <si>
    <t>TENIENTE CESAR LOPEZ ROJAS</t>
  </si>
  <si>
    <t>160211</t>
  </si>
  <si>
    <t>LORETO</t>
  </si>
  <si>
    <t>NAUTA</t>
  </si>
  <si>
    <t>160301</t>
  </si>
  <si>
    <t>PARINARI</t>
  </si>
  <si>
    <t>160302</t>
  </si>
  <si>
    <t>TIGRE</t>
  </si>
  <si>
    <t>160303</t>
  </si>
  <si>
    <t>TROMPETEROS</t>
  </si>
  <si>
    <t>160304</t>
  </si>
  <si>
    <t>URARINAS</t>
  </si>
  <si>
    <t>160305</t>
  </si>
  <si>
    <t>MARISCAL RAMON CASTILLA</t>
  </si>
  <si>
    <t>RAMON CASTILLA</t>
  </si>
  <si>
    <t>160401</t>
  </si>
  <si>
    <t>PEBAS</t>
  </si>
  <si>
    <t>160402</t>
  </si>
  <si>
    <t>YAVARI</t>
  </si>
  <si>
    <t>160403</t>
  </si>
  <si>
    <t>160404</t>
  </si>
  <si>
    <t>REQUENA</t>
  </si>
  <si>
    <t>160501</t>
  </si>
  <si>
    <t>ALTO TAPICHE</t>
  </si>
  <si>
    <t>160502</t>
  </si>
  <si>
    <t>CAPELO</t>
  </si>
  <si>
    <t>160503</t>
  </si>
  <si>
    <t>EMILIO SAN MARTIN</t>
  </si>
  <si>
    <t>160504</t>
  </si>
  <si>
    <t>MAQUIA</t>
  </si>
  <si>
    <t>160505</t>
  </si>
  <si>
    <t>PUINAHUA</t>
  </si>
  <si>
    <t>160506</t>
  </si>
  <si>
    <t>SAQUENA</t>
  </si>
  <si>
    <t>160507</t>
  </si>
  <si>
    <t>SOPLIN</t>
  </si>
  <si>
    <t>160508</t>
  </si>
  <si>
    <t>TAPICHE</t>
  </si>
  <si>
    <t>160509</t>
  </si>
  <si>
    <t>JENARO HERRERA</t>
  </si>
  <si>
    <t>160510</t>
  </si>
  <si>
    <t>YAQUERANA</t>
  </si>
  <si>
    <t>160511</t>
  </si>
  <si>
    <t>UCAYALI</t>
  </si>
  <si>
    <t>CONTAMANA</t>
  </si>
  <si>
    <t>160601</t>
  </si>
  <si>
    <t>INAHUAYA</t>
  </si>
  <si>
    <t>160602</t>
  </si>
  <si>
    <t>PADRE MARQUEZ</t>
  </si>
  <si>
    <t>160603</t>
  </si>
  <si>
    <t>160604</t>
  </si>
  <si>
    <t>SARAYACU</t>
  </si>
  <si>
    <t>160605</t>
  </si>
  <si>
    <t>VARGAS GUERRA</t>
  </si>
  <si>
    <t>160606</t>
  </si>
  <si>
    <t>DATEM DEL MARAÑON</t>
  </si>
  <si>
    <t>160701</t>
  </si>
  <si>
    <t>CAHUAPANAS</t>
  </si>
  <si>
    <t>160702</t>
  </si>
  <si>
    <t>MANSERICHE</t>
  </si>
  <si>
    <t>160703</t>
  </si>
  <si>
    <t>MORONA</t>
  </si>
  <si>
    <t>160704</t>
  </si>
  <si>
    <t>PASTAZA</t>
  </si>
  <si>
    <t>160705</t>
  </si>
  <si>
    <t>ANDOAS</t>
  </si>
  <si>
    <t>160706</t>
  </si>
  <si>
    <t>PUTUMAYO</t>
  </si>
  <si>
    <t>160801</t>
  </si>
  <si>
    <t>ROSA PANDURO</t>
  </si>
  <si>
    <t>160802</t>
  </si>
  <si>
    <t>TENIENTE MANUEL CLAVERO</t>
  </si>
  <si>
    <t>160803</t>
  </si>
  <si>
    <t>YAGUAS</t>
  </si>
  <si>
    <t>160804</t>
  </si>
  <si>
    <t>TAMBOPATA</t>
  </si>
  <si>
    <t>170101</t>
  </si>
  <si>
    <t>INAMBARI</t>
  </si>
  <si>
    <t>170102</t>
  </si>
  <si>
    <t>LAS PIEDRAS</t>
  </si>
  <si>
    <t>170103</t>
  </si>
  <si>
    <t>LABERINTO</t>
  </si>
  <si>
    <t>170104</t>
  </si>
  <si>
    <t>MANU</t>
  </si>
  <si>
    <t>SALVACION</t>
  </si>
  <si>
    <t>170201</t>
  </si>
  <si>
    <t>FITZCARRALD</t>
  </si>
  <si>
    <t>170202</t>
  </si>
  <si>
    <t>MADRE DE DIOS</t>
  </si>
  <si>
    <t>170203</t>
  </si>
  <si>
    <t>HUEPETUHE</t>
  </si>
  <si>
    <t>170204</t>
  </si>
  <si>
    <t>TAHUAMANU</t>
  </si>
  <si>
    <t>IÑAPARI</t>
  </si>
  <si>
    <t>170301</t>
  </si>
  <si>
    <t>IBERIA</t>
  </si>
  <si>
    <t>170302</t>
  </si>
  <si>
    <t>170303</t>
  </si>
  <si>
    <t>MARISCAL NIETO</t>
  </si>
  <si>
    <t>MOQUEGUA</t>
  </si>
  <si>
    <t>180101</t>
  </si>
  <si>
    <t>CARUMAS</t>
  </si>
  <si>
    <t>180102</t>
  </si>
  <si>
    <t>CUCHUMBAYA</t>
  </si>
  <si>
    <t>180103</t>
  </si>
  <si>
    <t>SAMEGUA</t>
  </si>
  <si>
    <t>180104</t>
  </si>
  <si>
    <t>180105</t>
  </si>
  <si>
    <t>TORATA</t>
  </si>
  <si>
    <t>180106</t>
  </si>
  <si>
    <t>180107</t>
  </si>
  <si>
    <t>GENERAL SANCHEZ CERRO</t>
  </si>
  <si>
    <t>OMATE</t>
  </si>
  <si>
    <t>180201</t>
  </si>
  <si>
    <t>CHOJATA</t>
  </si>
  <si>
    <t>180202</t>
  </si>
  <si>
    <t>COALAQUE</t>
  </si>
  <si>
    <t>180203</t>
  </si>
  <si>
    <t>ICHUÑA</t>
  </si>
  <si>
    <t>180204</t>
  </si>
  <si>
    <t>LA CAPILLA</t>
  </si>
  <si>
    <t>180205</t>
  </si>
  <si>
    <t>LLOQUE</t>
  </si>
  <si>
    <t>180206</t>
  </si>
  <si>
    <t>MATALAQUE</t>
  </si>
  <si>
    <t>180207</t>
  </si>
  <si>
    <t>PUQUINA</t>
  </si>
  <si>
    <t>180208</t>
  </si>
  <si>
    <t>QUINISTAQUILLAS</t>
  </si>
  <si>
    <t>180209</t>
  </si>
  <si>
    <t>UBINAS</t>
  </si>
  <si>
    <t>180210</t>
  </si>
  <si>
    <t>YUNGA</t>
  </si>
  <si>
    <t>180211</t>
  </si>
  <si>
    <t>ILO</t>
  </si>
  <si>
    <t>180301</t>
  </si>
  <si>
    <t>EL ALGARROBAL</t>
  </si>
  <si>
    <t>180302</t>
  </si>
  <si>
    <t>PACOCHA</t>
  </si>
  <si>
    <t>180303</t>
  </si>
  <si>
    <t>PASCO</t>
  </si>
  <si>
    <t>CHAUPIMARCA</t>
  </si>
  <si>
    <t>190101</t>
  </si>
  <si>
    <t>HUACHON</t>
  </si>
  <si>
    <t>190102</t>
  </si>
  <si>
    <t>HUARIACA</t>
  </si>
  <si>
    <t>190103</t>
  </si>
  <si>
    <t>HUAYLLAY</t>
  </si>
  <si>
    <t>190104</t>
  </si>
  <si>
    <t>NINACACA</t>
  </si>
  <si>
    <t>190105</t>
  </si>
  <si>
    <t>PALLANCHACRA</t>
  </si>
  <si>
    <t>190106</t>
  </si>
  <si>
    <t>190107</t>
  </si>
  <si>
    <t>SAN FRANCISCO DE ASIS DE YARUSYACAN</t>
  </si>
  <si>
    <t>190108</t>
  </si>
  <si>
    <t>SIMON BOLIVAR</t>
  </si>
  <si>
    <t>190109</t>
  </si>
  <si>
    <t>TICLACAYAN</t>
  </si>
  <si>
    <t>190110</t>
  </si>
  <si>
    <t>TINYAHUARCO</t>
  </si>
  <si>
    <t>190111</t>
  </si>
  <si>
    <t>VICCO</t>
  </si>
  <si>
    <t>190112</t>
  </si>
  <si>
    <t>190113</t>
  </si>
  <si>
    <t>DANIEL ALCIDES CARRION</t>
  </si>
  <si>
    <t>YANAHUANCA</t>
  </si>
  <si>
    <t>190201</t>
  </si>
  <si>
    <t>CHACAYAN</t>
  </si>
  <si>
    <t>190202</t>
  </si>
  <si>
    <t>GOYLLARISQUIZGA</t>
  </si>
  <si>
    <t>190203</t>
  </si>
  <si>
    <t>PAUCAR</t>
  </si>
  <si>
    <t>190204</t>
  </si>
  <si>
    <t>SAN PEDRO DE PILLAO</t>
  </si>
  <si>
    <t>190205</t>
  </si>
  <si>
    <t>SANTA ANA DE TUSI</t>
  </si>
  <si>
    <t>190206</t>
  </si>
  <si>
    <t>TAPUC</t>
  </si>
  <si>
    <t>190207</t>
  </si>
  <si>
    <t>190208</t>
  </si>
  <si>
    <t>OXAPAMPA</t>
  </si>
  <si>
    <t>190301</t>
  </si>
  <si>
    <t>CHONTABAMBA</t>
  </si>
  <si>
    <t>190302</t>
  </si>
  <si>
    <t>HUANCABAMBA</t>
  </si>
  <si>
    <t>190303</t>
  </si>
  <si>
    <t>PALCAZU</t>
  </si>
  <si>
    <t>190304</t>
  </si>
  <si>
    <t>POZUZO</t>
  </si>
  <si>
    <t>190305</t>
  </si>
  <si>
    <t>PUERTO BERMUDEZ</t>
  </si>
  <si>
    <t>190306</t>
  </si>
  <si>
    <t>VILLA RICA</t>
  </si>
  <si>
    <t>190307</t>
  </si>
  <si>
    <t>CONSTITUCIÓN</t>
  </si>
  <si>
    <t>190308</t>
  </si>
  <si>
    <t>PIURA</t>
  </si>
  <si>
    <t>200101</t>
  </si>
  <si>
    <t>200104</t>
  </si>
  <si>
    <t>CATACAOS</t>
  </si>
  <si>
    <t>200105</t>
  </si>
  <si>
    <t>CURA MORI</t>
  </si>
  <si>
    <t>200107</t>
  </si>
  <si>
    <t>EL TALLAN</t>
  </si>
  <si>
    <t>200108</t>
  </si>
  <si>
    <t>LA ARENA</t>
  </si>
  <si>
    <t>200109</t>
  </si>
  <si>
    <t>200110</t>
  </si>
  <si>
    <t>LAS LOMAS</t>
  </si>
  <si>
    <t>200111</t>
  </si>
  <si>
    <t>TAMBO GRANDE</t>
  </si>
  <si>
    <t>200114</t>
  </si>
  <si>
    <t>VEINTISEIS DE OCTUBRE</t>
  </si>
  <si>
    <t>200115</t>
  </si>
  <si>
    <t>AYABACA</t>
  </si>
  <si>
    <t>200201</t>
  </si>
  <si>
    <t>FRIAS</t>
  </si>
  <si>
    <t>200202</t>
  </si>
  <si>
    <t>JILILI</t>
  </si>
  <si>
    <t>200203</t>
  </si>
  <si>
    <t>200204</t>
  </si>
  <si>
    <t>MONTERO</t>
  </si>
  <si>
    <t>200205</t>
  </si>
  <si>
    <t>PACAIPAMPA</t>
  </si>
  <si>
    <t>200206</t>
  </si>
  <si>
    <t>PAIMAS</t>
  </si>
  <si>
    <t>200207</t>
  </si>
  <si>
    <t>SAPILLICA</t>
  </si>
  <si>
    <t>200208</t>
  </si>
  <si>
    <t>SICCHEZ</t>
  </si>
  <si>
    <t>200209</t>
  </si>
  <si>
    <t>SUYO</t>
  </si>
  <si>
    <t>200210</t>
  </si>
  <si>
    <t>200301</t>
  </si>
  <si>
    <t>CANCHAQUE</t>
  </si>
  <si>
    <t>200302</t>
  </si>
  <si>
    <t>EL CARMEN DE LA FRONTERA</t>
  </si>
  <si>
    <t>200303</t>
  </si>
  <si>
    <t>HUARMACA</t>
  </si>
  <si>
    <t>200304</t>
  </si>
  <si>
    <t>LALAQUIZ</t>
  </si>
  <si>
    <t>200305</t>
  </si>
  <si>
    <t>SAN MIGUEL DE EL FAIQUE</t>
  </si>
  <si>
    <t>200306</t>
  </si>
  <si>
    <t>SONDOR</t>
  </si>
  <si>
    <t>200307</t>
  </si>
  <si>
    <t>SONDORILLO</t>
  </si>
  <si>
    <t>200308</t>
  </si>
  <si>
    <t>MORROPON</t>
  </si>
  <si>
    <t>CHULUCANAS</t>
  </si>
  <si>
    <t>200401</t>
  </si>
  <si>
    <t>BUENOS AIRES</t>
  </si>
  <si>
    <t>200402</t>
  </si>
  <si>
    <t>CHALACO</t>
  </si>
  <si>
    <t>200403</t>
  </si>
  <si>
    <t>LA MATANZA</t>
  </si>
  <si>
    <t>200404</t>
  </si>
  <si>
    <t>200405</t>
  </si>
  <si>
    <t>SALITRAL</t>
  </si>
  <si>
    <t>200406</t>
  </si>
  <si>
    <t>SAN JUAN DE BIGOTE</t>
  </si>
  <si>
    <t>200407</t>
  </si>
  <si>
    <t>SANTA CATALINA DE MOSSA</t>
  </si>
  <si>
    <t>200408</t>
  </si>
  <si>
    <t>SANTO DOMINGO</t>
  </si>
  <si>
    <t>200409</t>
  </si>
  <si>
    <t>YAMANGO</t>
  </si>
  <si>
    <t>200410</t>
  </si>
  <si>
    <t>PAITA</t>
  </si>
  <si>
    <t>200501</t>
  </si>
  <si>
    <t>AMOTAPE</t>
  </si>
  <si>
    <t>200502</t>
  </si>
  <si>
    <t>ARENAL</t>
  </si>
  <si>
    <t>200503</t>
  </si>
  <si>
    <t>COLAN</t>
  </si>
  <si>
    <t>200504</t>
  </si>
  <si>
    <t>LA HUACA</t>
  </si>
  <si>
    <t>200505</t>
  </si>
  <si>
    <t>TAMARINDO</t>
  </si>
  <si>
    <t>200506</t>
  </si>
  <si>
    <t>VICHAYAL</t>
  </si>
  <si>
    <t>200507</t>
  </si>
  <si>
    <t>SULLANA</t>
  </si>
  <si>
    <t>200601</t>
  </si>
  <si>
    <t>200602</t>
  </si>
  <si>
    <t>IGNACIO ESCUDERO</t>
  </si>
  <si>
    <t>200603</t>
  </si>
  <si>
    <t>LANCONES</t>
  </si>
  <si>
    <t>200604</t>
  </si>
  <si>
    <t>MARCAVELICA</t>
  </si>
  <si>
    <t>200605</t>
  </si>
  <si>
    <t>MIGUEL CHECA</t>
  </si>
  <si>
    <t>200606</t>
  </si>
  <si>
    <t>QUERECOTILLO</t>
  </si>
  <si>
    <t>200607</t>
  </si>
  <si>
    <t>200608</t>
  </si>
  <si>
    <t>TALARA</t>
  </si>
  <si>
    <t>PARIÑAS</t>
  </si>
  <si>
    <t>200701</t>
  </si>
  <si>
    <t>EL ALTO</t>
  </si>
  <si>
    <t>200702</t>
  </si>
  <si>
    <t>LA BREA</t>
  </si>
  <si>
    <t>200703</t>
  </si>
  <si>
    <t>LOBITOS</t>
  </si>
  <si>
    <t>200704</t>
  </si>
  <si>
    <t>LOS ORGANOS</t>
  </si>
  <si>
    <t>200705</t>
  </si>
  <si>
    <t>MANCORA</t>
  </si>
  <si>
    <t>200706</t>
  </si>
  <si>
    <t>SECHURA</t>
  </si>
  <si>
    <t>200801</t>
  </si>
  <si>
    <t>BELLAVISTA DE LA UNION</t>
  </si>
  <si>
    <t>200802</t>
  </si>
  <si>
    <t>BERNAL</t>
  </si>
  <si>
    <t>200803</t>
  </si>
  <si>
    <t>CRISTO NOS VALGA</t>
  </si>
  <si>
    <t>200804</t>
  </si>
  <si>
    <t>VICE</t>
  </si>
  <si>
    <t>200805</t>
  </si>
  <si>
    <t>RINCONADA LLICUAR</t>
  </si>
  <si>
    <t>200806</t>
  </si>
  <si>
    <t>PUNO</t>
  </si>
  <si>
    <t>210101</t>
  </si>
  <si>
    <t>ACORA</t>
  </si>
  <si>
    <t>210102</t>
  </si>
  <si>
    <t>AMANTANI</t>
  </si>
  <si>
    <t>210103</t>
  </si>
  <si>
    <t>ATUNCOLLA</t>
  </si>
  <si>
    <t>210104</t>
  </si>
  <si>
    <t>CAPACHICA</t>
  </si>
  <si>
    <t>210105</t>
  </si>
  <si>
    <t>CHUCUITO</t>
  </si>
  <si>
    <t>210106</t>
  </si>
  <si>
    <t>COATA</t>
  </si>
  <si>
    <t>210107</t>
  </si>
  <si>
    <t>210108</t>
  </si>
  <si>
    <t>MAÑAZO</t>
  </si>
  <si>
    <t>210109</t>
  </si>
  <si>
    <t>PAUCARCOLLA</t>
  </si>
  <si>
    <t>210110</t>
  </si>
  <si>
    <t>PICHACANI</t>
  </si>
  <si>
    <t>210111</t>
  </si>
  <si>
    <t>PLATERIA</t>
  </si>
  <si>
    <t>210112</t>
  </si>
  <si>
    <t>210113</t>
  </si>
  <si>
    <t>TIQUILLACA</t>
  </si>
  <si>
    <t>210114</t>
  </si>
  <si>
    <t>VILQUE</t>
  </si>
  <si>
    <t>210115</t>
  </si>
  <si>
    <t>210201</t>
  </si>
  <si>
    <t>ACHAYA</t>
  </si>
  <si>
    <t>210202</t>
  </si>
  <si>
    <t>ARAPA</t>
  </si>
  <si>
    <t>210203</t>
  </si>
  <si>
    <t>ASILLO</t>
  </si>
  <si>
    <t>210204</t>
  </si>
  <si>
    <t>CAMINACA</t>
  </si>
  <si>
    <t>210205</t>
  </si>
  <si>
    <t>CHUPA</t>
  </si>
  <si>
    <t>210206</t>
  </si>
  <si>
    <t>JOSE DOMINGO CHOQUEHUANCA</t>
  </si>
  <si>
    <t>210207</t>
  </si>
  <si>
    <t>MUÑANI</t>
  </si>
  <si>
    <t>210208</t>
  </si>
  <si>
    <t>POTONI</t>
  </si>
  <si>
    <t>210209</t>
  </si>
  <si>
    <t>SAMAN</t>
  </si>
  <si>
    <t>210210</t>
  </si>
  <si>
    <t>SAN ANTON</t>
  </si>
  <si>
    <t>210211</t>
  </si>
  <si>
    <t>210212</t>
  </si>
  <si>
    <t>SAN JUAN DE SALINAS</t>
  </si>
  <si>
    <t>210213</t>
  </si>
  <si>
    <t>SANTIAGO DE PUPUJA</t>
  </si>
  <si>
    <t>210214</t>
  </si>
  <si>
    <t>TIRAPATA</t>
  </si>
  <si>
    <t>210215</t>
  </si>
  <si>
    <t>CARABAYA</t>
  </si>
  <si>
    <t>MACUSANI</t>
  </si>
  <si>
    <t>210301</t>
  </si>
  <si>
    <t>AJOYANI</t>
  </si>
  <si>
    <t>210302</t>
  </si>
  <si>
    <t>AYAPATA</t>
  </si>
  <si>
    <t>210303</t>
  </si>
  <si>
    <t>COASA</t>
  </si>
  <si>
    <t>210304</t>
  </si>
  <si>
    <t>CORANI</t>
  </si>
  <si>
    <t>210305</t>
  </si>
  <si>
    <t>CRUCERO</t>
  </si>
  <si>
    <t>210306</t>
  </si>
  <si>
    <t>ITUATA</t>
  </si>
  <si>
    <t>210307</t>
  </si>
  <si>
    <t>OLLACHEA</t>
  </si>
  <si>
    <t>210308</t>
  </si>
  <si>
    <t>SAN GABAN</t>
  </si>
  <si>
    <t>210309</t>
  </si>
  <si>
    <t>USICAYOS</t>
  </si>
  <si>
    <t>210310</t>
  </si>
  <si>
    <t>JULI</t>
  </si>
  <si>
    <t>210401</t>
  </si>
  <si>
    <t>DESAGUADERO</t>
  </si>
  <si>
    <t>210402</t>
  </si>
  <si>
    <t>HUACULLANI</t>
  </si>
  <si>
    <t>210403</t>
  </si>
  <si>
    <t>KELLUYO</t>
  </si>
  <si>
    <t>210404</t>
  </si>
  <si>
    <t>PISACOMA</t>
  </si>
  <si>
    <t>210405</t>
  </si>
  <si>
    <t>POMATA</t>
  </si>
  <si>
    <t>210406</t>
  </si>
  <si>
    <t>ZEPITA</t>
  </si>
  <si>
    <t>210407</t>
  </si>
  <si>
    <t>EL COLLAO</t>
  </si>
  <si>
    <t>ILAVE</t>
  </si>
  <si>
    <t>210501</t>
  </si>
  <si>
    <t>CAPAZO</t>
  </si>
  <si>
    <t>210502</t>
  </si>
  <si>
    <t>PILCUYO</t>
  </si>
  <si>
    <t>210503</t>
  </si>
  <si>
    <t>210504</t>
  </si>
  <si>
    <t>CONDURIRI</t>
  </si>
  <si>
    <t>210505</t>
  </si>
  <si>
    <t>HUANCANE</t>
  </si>
  <si>
    <t>210601</t>
  </si>
  <si>
    <t>COJATA</t>
  </si>
  <si>
    <t>210602</t>
  </si>
  <si>
    <t>HUATASANI</t>
  </si>
  <si>
    <t>210603</t>
  </si>
  <si>
    <t>INCHUPALLA</t>
  </si>
  <si>
    <t>210604</t>
  </si>
  <si>
    <t>PUSI</t>
  </si>
  <si>
    <t>210605</t>
  </si>
  <si>
    <t>ROSASPATA</t>
  </si>
  <si>
    <t>210606</t>
  </si>
  <si>
    <t>TARACO</t>
  </si>
  <si>
    <t>210607</t>
  </si>
  <si>
    <t>VILQUE CHICO</t>
  </si>
  <si>
    <t>210608</t>
  </si>
  <si>
    <t>210701</t>
  </si>
  <si>
    <t>CABANILLA</t>
  </si>
  <si>
    <t>210702</t>
  </si>
  <si>
    <t>CALAPUJA</t>
  </si>
  <si>
    <t>210703</t>
  </si>
  <si>
    <t>NICASIO</t>
  </si>
  <si>
    <t>210704</t>
  </si>
  <si>
    <t>OCUVIRI</t>
  </si>
  <si>
    <t>210705</t>
  </si>
  <si>
    <t>210706</t>
  </si>
  <si>
    <t>PARATIA</t>
  </si>
  <si>
    <t>210707</t>
  </si>
  <si>
    <t>210708</t>
  </si>
  <si>
    <t>210709</t>
  </si>
  <si>
    <t>VILAVILA</t>
  </si>
  <si>
    <t>210710</t>
  </si>
  <si>
    <t>MELGAR</t>
  </si>
  <si>
    <t>210801</t>
  </si>
  <si>
    <t>ANTAUTA</t>
  </si>
  <si>
    <t>210802</t>
  </si>
  <si>
    <t>CUPI</t>
  </si>
  <si>
    <t>210803</t>
  </si>
  <si>
    <t>LLALLI</t>
  </si>
  <si>
    <t>210804</t>
  </si>
  <si>
    <t>MACARI</t>
  </si>
  <si>
    <t>210805</t>
  </si>
  <si>
    <t>NUÑOA</t>
  </si>
  <si>
    <t>210806</t>
  </si>
  <si>
    <t>ORURILLO</t>
  </si>
  <si>
    <t>210807</t>
  </si>
  <si>
    <t>210808</t>
  </si>
  <si>
    <t>UMACHIRI</t>
  </si>
  <si>
    <t>210809</t>
  </si>
  <si>
    <t>MOHO</t>
  </si>
  <si>
    <t>210901</t>
  </si>
  <si>
    <t>CONIMA</t>
  </si>
  <si>
    <t>210902</t>
  </si>
  <si>
    <t>HUAYRAPATA</t>
  </si>
  <si>
    <t>210903</t>
  </si>
  <si>
    <t>TILALI</t>
  </si>
  <si>
    <t>210904</t>
  </si>
  <si>
    <t>SAN ANTONIO DE PUTINA</t>
  </si>
  <si>
    <t>PUTINA</t>
  </si>
  <si>
    <t>211001</t>
  </si>
  <si>
    <t>ANANEA</t>
  </si>
  <si>
    <t>211002</t>
  </si>
  <si>
    <t>PEDRO VILCA APAZA</t>
  </si>
  <si>
    <t>211003</t>
  </si>
  <si>
    <t>QUILCAPUNCU</t>
  </si>
  <si>
    <t>211004</t>
  </si>
  <si>
    <t>SINA</t>
  </si>
  <si>
    <t>211005</t>
  </si>
  <si>
    <t>SAN ROMAN</t>
  </si>
  <si>
    <t>JULIACA</t>
  </si>
  <si>
    <t>211101</t>
  </si>
  <si>
    <t>211102</t>
  </si>
  <si>
    <t>CABANILLAS</t>
  </si>
  <si>
    <t>211103</t>
  </si>
  <si>
    <t>CARACOTO</t>
  </si>
  <si>
    <t>211104</t>
  </si>
  <si>
    <t>211105</t>
  </si>
  <si>
    <t>SANDIA</t>
  </si>
  <si>
    <t>211201</t>
  </si>
  <si>
    <t>CUYOCUYO</t>
  </si>
  <si>
    <t>211202</t>
  </si>
  <si>
    <t>LIMBANI</t>
  </si>
  <si>
    <t>211203</t>
  </si>
  <si>
    <t>PATAMBUCO</t>
  </si>
  <si>
    <t>211204</t>
  </si>
  <si>
    <t>PHARA</t>
  </si>
  <si>
    <t>211205</t>
  </si>
  <si>
    <t>QUIACA</t>
  </si>
  <si>
    <t>211206</t>
  </si>
  <si>
    <t>SAN JUAN DEL ORO</t>
  </si>
  <si>
    <t>211207</t>
  </si>
  <si>
    <t>YANAHUAYA</t>
  </si>
  <si>
    <t>211208</t>
  </si>
  <si>
    <t>ALTO INAMBARI</t>
  </si>
  <si>
    <t>211209</t>
  </si>
  <si>
    <t>SAN PEDRO DE PUTINA PUNCO</t>
  </si>
  <si>
    <t>211210</t>
  </si>
  <si>
    <t>YUNGUYO</t>
  </si>
  <si>
    <t>211301</t>
  </si>
  <si>
    <t>ANAPIA</t>
  </si>
  <si>
    <t>211302</t>
  </si>
  <si>
    <t>COPANI</t>
  </si>
  <si>
    <t>211303</t>
  </si>
  <si>
    <t>CUTURAPI</t>
  </si>
  <si>
    <t>211304</t>
  </si>
  <si>
    <t>OLLARAYA</t>
  </si>
  <si>
    <t>211305</t>
  </si>
  <si>
    <t>TINICACHI</t>
  </si>
  <si>
    <t>211306</t>
  </si>
  <si>
    <t>UNICACHI</t>
  </si>
  <si>
    <t>211307</t>
  </si>
  <si>
    <t>MOYOBAMBA</t>
  </si>
  <si>
    <t>220101</t>
  </si>
  <si>
    <t>CALZADA</t>
  </si>
  <si>
    <t>220102</t>
  </si>
  <si>
    <t>HABANA</t>
  </si>
  <si>
    <t>220103</t>
  </si>
  <si>
    <t>JEPELACIO</t>
  </si>
  <si>
    <t>220104</t>
  </si>
  <si>
    <t>SORITOR</t>
  </si>
  <si>
    <t>220105</t>
  </si>
  <si>
    <t>YANTALO</t>
  </si>
  <si>
    <t>220106</t>
  </si>
  <si>
    <t>220201</t>
  </si>
  <si>
    <t>ALTO BIAVO</t>
  </si>
  <si>
    <t>220202</t>
  </si>
  <si>
    <t>BAJO BIAVO</t>
  </si>
  <si>
    <t>220203</t>
  </si>
  <si>
    <t>HUALLAGA</t>
  </si>
  <si>
    <t>220204</t>
  </si>
  <si>
    <t>220205</t>
  </si>
  <si>
    <t>220206</t>
  </si>
  <si>
    <t>EL DORADO</t>
  </si>
  <si>
    <t>SAN JOSE DE SISA</t>
  </si>
  <si>
    <t>220301</t>
  </si>
  <si>
    <t>AGUA BLANCA</t>
  </si>
  <si>
    <t>220302</t>
  </si>
  <si>
    <t>SAN MARTIN</t>
  </si>
  <si>
    <t>220303</t>
  </si>
  <si>
    <t>220304</t>
  </si>
  <si>
    <t>SHATOJA</t>
  </si>
  <si>
    <t>220305</t>
  </si>
  <si>
    <t>SAPOSOA</t>
  </si>
  <si>
    <t>220401</t>
  </si>
  <si>
    <t>ALTO SAPOSOA</t>
  </si>
  <si>
    <t>220402</t>
  </si>
  <si>
    <t>EL ESLABON</t>
  </si>
  <si>
    <t>220403</t>
  </si>
  <si>
    <t>PISCOYACU</t>
  </si>
  <si>
    <t>220404</t>
  </si>
  <si>
    <t>SACANCHE</t>
  </si>
  <si>
    <t>220405</t>
  </si>
  <si>
    <t>TINGO DE SAPOSOA</t>
  </si>
  <si>
    <t>220406</t>
  </si>
  <si>
    <t>LAMAS</t>
  </si>
  <si>
    <t>220501</t>
  </si>
  <si>
    <t>ALONSO DE ALVARADO</t>
  </si>
  <si>
    <t>220502</t>
  </si>
  <si>
    <t>BARRANQUITA</t>
  </si>
  <si>
    <t>220503</t>
  </si>
  <si>
    <t>CAYNARACHI</t>
  </si>
  <si>
    <t>220504</t>
  </si>
  <si>
    <t>CUÑUMBUQUI</t>
  </si>
  <si>
    <t>220505</t>
  </si>
  <si>
    <t>PINTO RECODO</t>
  </si>
  <si>
    <t>220506</t>
  </si>
  <si>
    <t>RUMISAPA</t>
  </si>
  <si>
    <t>220507</t>
  </si>
  <si>
    <t>SAN ROQUE DE CUMBAZA</t>
  </si>
  <si>
    <t>220508</t>
  </si>
  <si>
    <t>SHANAO</t>
  </si>
  <si>
    <t>220509</t>
  </si>
  <si>
    <t>TABALOSOS</t>
  </si>
  <si>
    <t>220510</t>
  </si>
  <si>
    <t>ZAPATERO</t>
  </si>
  <si>
    <t>220511</t>
  </si>
  <si>
    <t>JUANJUI</t>
  </si>
  <si>
    <t>220601</t>
  </si>
  <si>
    <t>CAMPANILLA</t>
  </si>
  <si>
    <t>220602</t>
  </si>
  <si>
    <t>HUICUNGO</t>
  </si>
  <si>
    <t>220603</t>
  </si>
  <si>
    <t>PACHIZA</t>
  </si>
  <si>
    <t>220604</t>
  </si>
  <si>
    <t>PAJARILLO</t>
  </si>
  <si>
    <t>220605</t>
  </si>
  <si>
    <t>PICOTA</t>
  </si>
  <si>
    <t>220701</t>
  </si>
  <si>
    <t>220702</t>
  </si>
  <si>
    <t>CASPISAPA</t>
  </si>
  <si>
    <t>220703</t>
  </si>
  <si>
    <t>PILLUANA</t>
  </si>
  <si>
    <t>220704</t>
  </si>
  <si>
    <t>PUCACACA</t>
  </si>
  <si>
    <t>220705</t>
  </si>
  <si>
    <t>220706</t>
  </si>
  <si>
    <t>SAN HILARION</t>
  </si>
  <si>
    <t>220707</t>
  </si>
  <si>
    <t>SHAMBOYACU</t>
  </si>
  <si>
    <t>220708</t>
  </si>
  <si>
    <t>TINGO DE PONASA</t>
  </si>
  <si>
    <t>220709</t>
  </si>
  <si>
    <t>TRES UNIDOS</t>
  </si>
  <si>
    <t>220710</t>
  </si>
  <si>
    <t>RIOJA</t>
  </si>
  <si>
    <t>220801</t>
  </si>
  <si>
    <t>AWAJUN</t>
  </si>
  <si>
    <t>220802</t>
  </si>
  <si>
    <t>ELIAS SOPLIN VARGAS</t>
  </si>
  <si>
    <t>220803</t>
  </si>
  <si>
    <t>NUEVA CAJAMARCA</t>
  </si>
  <si>
    <t>220804</t>
  </si>
  <si>
    <t>PARDO MIGUEL</t>
  </si>
  <si>
    <t>220805</t>
  </si>
  <si>
    <t>POSIC</t>
  </si>
  <si>
    <t>220806</t>
  </si>
  <si>
    <t>SAN FERNANDO</t>
  </si>
  <si>
    <t>220807</t>
  </si>
  <si>
    <t>YORONGOS</t>
  </si>
  <si>
    <t>220808</t>
  </si>
  <si>
    <t>YURACYACU</t>
  </si>
  <si>
    <t>220809</t>
  </si>
  <si>
    <t>TARAPOTO</t>
  </si>
  <si>
    <t>220901</t>
  </si>
  <si>
    <t>ALBERTO LEVEAU</t>
  </si>
  <si>
    <t>220902</t>
  </si>
  <si>
    <t>CACATACHI</t>
  </si>
  <si>
    <t>220903</t>
  </si>
  <si>
    <t>CHAZUTA</t>
  </si>
  <si>
    <t>220904</t>
  </si>
  <si>
    <t>CHIPURANA</t>
  </si>
  <si>
    <t>220905</t>
  </si>
  <si>
    <t>220906</t>
  </si>
  <si>
    <t>HUIMBAYOC</t>
  </si>
  <si>
    <t>220907</t>
  </si>
  <si>
    <t>JUAN GUERRA</t>
  </si>
  <si>
    <t>220908</t>
  </si>
  <si>
    <t>LA BANDA DE SHILCAYO</t>
  </si>
  <si>
    <t>220909</t>
  </si>
  <si>
    <t>MORALES</t>
  </si>
  <si>
    <t>220910</t>
  </si>
  <si>
    <t>PAPAPLAYA</t>
  </si>
  <si>
    <t>220911</t>
  </si>
  <si>
    <t>220912</t>
  </si>
  <si>
    <t>SAUCE</t>
  </si>
  <si>
    <t>220913</t>
  </si>
  <si>
    <t>SHAPAJA</t>
  </si>
  <si>
    <t>220914</t>
  </si>
  <si>
    <t>TOCACHE</t>
  </si>
  <si>
    <t>221001</t>
  </si>
  <si>
    <t>NUEVO PROGRESO</t>
  </si>
  <si>
    <t>221002</t>
  </si>
  <si>
    <t>POLVORA</t>
  </si>
  <si>
    <t>221003</t>
  </si>
  <si>
    <t>SHUNTE</t>
  </si>
  <si>
    <t>221004</t>
  </si>
  <si>
    <t>UCHIZA</t>
  </si>
  <si>
    <t>221005</t>
  </si>
  <si>
    <t>221006</t>
  </si>
  <si>
    <t>TACNA</t>
  </si>
  <si>
    <t>230101</t>
  </si>
  <si>
    <t>ALTO DE LA ALIANZA</t>
  </si>
  <si>
    <t>230102</t>
  </si>
  <si>
    <t>CALANA</t>
  </si>
  <si>
    <t>230103</t>
  </si>
  <si>
    <t>CIUDAD NUEVA</t>
  </si>
  <si>
    <t>230104</t>
  </si>
  <si>
    <t>INCLAN</t>
  </si>
  <si>
    <t>230105</t>
  </si>
  <si>
    <t>PACHIA</t>
  </si>
  <si>
    <t>230106</t>
  </si>
  <si>
    <t>230107</t>
  </si>
  <si>
    <t>POCOLLAY</t>
  </si>
  <si>
    <t>230108</t>
  </si>
  <si>
    <t>SAMA</t>
  </si>
  <si>
    <t>230109</t>
  </si>
  <si>
    <t>CORONEL GREGORIO ALBARRACIN LANCHIPA</t>
  </si>
  <si>
    <t>230110</t>
  </si>
  <si>
    <t>LA YARADA-LOS PALOS</t>
  </si>
  <si>
    <t>230111</t>
  </si>
  <si>
    <t>CANDARAVE</t>
  </si>
  <si>
    <t>230201</t>
  </si>
  <si>
    <t>CAIRANI</t>
  </si>
  <si>
    <t>230202</t>
  </si>
  <si>
    <t>CAMILACA</t>
  </si>
  <si>
    <t>230203</t>
  </si>
  <si>
    <t>CURIBAYA</t>
  </si>
  <si>
    <t>230204</t>
  </si>
  <si>
    <t>HUANUARA</t>
  </si>
  <si>
    <t>230205</t>
  </si>
  <si>
    <t>QUILAHUANI</t>
  </si>
  <si>
    <t>230206</t>
  </si>
  <si>
    <t>JORGE BASADRE</t>
  </si>
  <si>
    <t>LOCUMBA</t>
  </si>
  <si>
    <t>230301</t>
  </si>
  <si>
    <t>ILABAYA</t>
  </si>
  <si>
    <t>230302</t>
  </si>
  <si>
    <t>ITE</t>
  </si>
  <si>
    <t>230303</t>
  </si>
  <si>
    <t>TARATA</t>
  </si>
  <si>
    <t>230401</t>
  </si>
  <si>
    <t>HEROES ALBARRACIN</t>
  </si>
  <si>
    <t>230402</t>
  </si>
  <si>
    <t>ESTIQUE</t>
  </si>
  <si>
    <t>230403</t>
  </si>
  <si>
    <t>ESTIQUE-PAMPA</t>
  </si>
  <si>
    <t>230404</t>
  </si>
  <si>
    <t>SITAJARA</t>
  </si>
  <si>
    <t>230405</t>
  </si>
  <si>
    <t>SUSAPAYA</t>
  </si>
  <si>
    <t>230406</t>
  </si>
  <si>
    <t>TARUCACHI</t>
  </si>
  <si>
    <t>230407</t>
  </si>
  <si>
    <t>TICACO</t>
  </si>
  <si>
    <t>230408</t>
  </si>
  <si>
    <t>TUMBES</t>
  </si>
  <si>
    <t>240101</t>
  </si>
  <si>
    <t>CORRALES</t>
  </si>
  <si>
    <t>240102</t>
  </si>
  <si>
    <t>LA CRUZ</t>
  </si>
  <si>
    <t>240103</t>
  </si>
  <si>
    <t>PAMPAS DE HOSPITAL</t>
  </si>
  <si>
    <t>240104</t>
  </si>
  <si>
    <t>SAN JACINTO</t>
  </si>
  <si>
    <t>240105</t>
  </si>
  <si>
    <t>SAN JUAN DE LA VIRGEN</t>
  </si>
  <si>
    <t>240106</t>
  </si>
  <si>
    <t>CONTRALMIRANTE VILLA</t>
  </si>
  <si>
    <t>ZORRITOS</t>
  </si>
  <si>
    <t>240201</t>
  </si>
  <si>
    <t>CASITAS</t>
  </si>
  <si>
    <t>240202</t>
  </si>
  <si>
    <t>CANOAS DE PUNTA SAL</t>
  </si>
  <si>
    <t>240203</t>
  </si>
  <si>
    <t>ZARUMILLA</t>
  </si>
  <si>
    <t>240301</t>
  </si>
  <si>
    <t>AGUAS VERDES</t>
  </si>
  <si>
    <t>240302</t>
  </si>
  <si>
    <t>MATAPALO</t>
  </si>
  <si>
    <t>240303</t>
  </si>
  <si>
    <t>PAPAYAL</t>
  </si>
  <si>
    <t>240304</t>
  </si>
  <si>
    <t>CORONEL PORTILLO</t>
  </si>
  <si>
    <t>CALLERIA</t>
  </si>
  <si>
    <t>250101</t>
  </si>
  <si>
    <t>CAMPOVERDE</t>
  </si>
  <si>
    <t>250102</t>
  </si>
  <si>
    <t>IPARIA</t>
  </si>
  <si>
    <t>250103</t>
  </si>
  <si>
    <t>MASISEA</t>
  </si>
  <si>
    <t>250104</t>
  </si>
  <si>
    <t>YARINACOCHA</t>
  </si>
  <si>
    <t>250105</t>
  </si>
  <si>
    <t>NUEVA REQUENA</t>
  </si>
  <si>
    <t>250106</t>
  </si>
  <si>
    <t>MANANTAY</t>
  </si>
  <si>
    <t>250107</t>
  </si>
  <si>
    <t>ATALAYA</t>
  </si>
  <si>
    <t>RAYMONDI</t>
  </si>
  <si>
    <t>250201</t>
  </si>
  <si>
    <t>SEPAHUA</t>
  </si>
  <si>
    <t>250202</t>
  </si>
  <si>
    <t>TAHUANIA</t>
  </si>
  <si>
    <t>250203</t>
  </si>
  <si>
    <t>YURUA</t>
  </si>
  <si>
    <t>250204</t>
  </si>
  <si>
    <t>PADRE ABAD</t>
  </si>
  <si>
    <t>250301</t>
  </si>
  <si>
    <t>IRAZOLA</t>
  </si>
  <si>
    <t>250302</t>
  </si>
  <si>
    <t>CURIMANA</t>
  </si>
  <si>
    <t>250303</t>
  </si>
  <si>
    <t>NESHUYA</t>
  </si>
  <si>
    <t>250304</t>
  </si>
  <si>
    <t>ALEXANDER VON HUMBOLDT</t>
  </si>
  <si>
    <t>250305</t>
  </si>
  <si>
    <t>BOQUERON</t>
  </si>
  <si>
    <t>250306</t>
  </si>
  <si>
    <t>HUIPOCA</t>
  </si>
  <si>
    <t>250307</t>
  </si>
  <si>
    <t>PURUS</t>
  </si>
  <si>
    <t>250401</t>
  </si>
  <si>
    <t>中转补贴</t>
  </si>
  <si>
    <t>退税返点</t>
  </si>
  <si>
    <t>墨西哥专线成本（销售结算价）</t>
  </si>
  <si>
    <t>销售备注</t>
  </si>
  <si>
    <t>yuejie</t>
  </si>
  <si>
    <t>枫露</t>
  </si>
  <si>
    <t>Zone 1
RMB/Item</t>
  </si>
  <si>
    <t>RMB/Item</t>
  </si>
  <si>
    <t>退税补贴</t>
  </si>
  <si>
    <t>墨西哥专线-空卡P</t>
  </si>
  <si>
    <t>墨西哥</t>
  </si>
  <si>
    <t>0.05-0.5</t>
  </si>
  <si>
    <t>0.5-1</t>
  </si>
  <si>
    <t>1-2</t>
  </si>
  <si>
    <t>2-3</t>
  </si>
  <si>
    <t>3-5</t>
  </si>
  <si>
    <t>5-7</t>
  </si>
  <si>
    <t>7-10</t>
  </si>
  <si>
    <t>10-20</t>
  </si>
  <si>
    <t>20-30</t>
  </si>
  <si>
    <t>深圳iMile</t>
  </si>
  <si>
    <t>零起+华迪</t>
  </si>
  <si>
    <t>上海枫露</t>
  </si>
  <si>
    <t>关税及VAT (不设置)</t>
  </si>
  <si>
    <t>1.5元/KG</t>
  </si>
  <si>
    <t>成本测算：
按照1000票, 汇率7.3，抛比1.2-1.25计算</t>
  </si>
  <si>
    <t>走空运成本价</t>
  </si>
  <si>
    <t>成本价</t>
  </si>
  <si>
    <t>重量/kg</t>
  </si>
  <si>
    <t>重量/g</t>
  </si>
  <si>
    <t>200-600重量段段</t>
  </si>
  <si>
    <t>空运重量段</t>
  </si>
  <si>
    <t>空运成本
（元/KG）</t>
  </si>
  <si>
    <t>不含空空成本KG运费            （元/KG）</t>
  </si>
  <si>
    <t>单票尾程费            （元/ITEM）</t>
  </si>
  <si>
    <t>单票清关
（元/ITEM）</t>
  </si>
  <si>
    <t>服务费</t>
  </si>
  <si>
    <t>运费            （元/KG）</t>
  </si>
  <si>
    <t>处理费
（元/票）</t>
  </si>
  <si>
    <t>成本
（元/KG）</t>
  </si>
  <si>
    <t>结算-成本</t>
  </si>
  <si>
    <t>差异率</t>
  </si>
  <si>
    <t>200-600</t>
  </si>
  <si>
    <t>0.201-0.5kg</t>
  </si>
  <si>
    <t>0.501-0.8kg</t>
  </si>
  <si>
    <t>0.801-1.5kg</t>
  </si>
  <si>
    <t>1-1.5</t>
  </si>
  <si>
    <t>1.501-2.00kg</t>
  </si>
  <si>
    <t>1.5-2</t>
  </si>
  <si>
    <t>2.001-3.0kg</t>
  </si>
  <si>
    <t>3.001-30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</si>
</sst>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00;&quot;￥&quot;\-#,##0.00"/>
    <numFmt numFmtId="179" formatCode="#,##0.00_ "/>
    <numFmt numFmtId="180" formatCode="0.00_ "/>
    <numFmt numFmtId="181" formatCode="0.0_ ;[Red]\-0.0\ "/>
    <numFmt numFmtId="182" formatCode="0.0_ "/>
    <numFmt numFmtId="183" formatCode="[$-409]mmmm\ d\,\ yyyy;@"/>
    <numFmt numFmtId="184" formatCode="&quot;￥&quot;#,##0.0;&quot;￥&quot;\-#,##0.0"/>
  </numFmts>
  <fonts count="37">
    <font>
      <sz val="11"/>
      <color theme="1"/>
      <name val="宋体"/>
      <charset val="134"/>
      <scheme val="minor"/>
    </font>
    <font>
      <sz val="12"/>
      <name val="宋体"/>
      <charset val="134"/>
    </font>
    <font>
      <b/>
      <sz val="11"/>
      <color theme="1"/>
      <name val="宋体"/>
      <charset val="134"/>
      <scheme val="minor"/>
    </font>
    <font>
      <sz val="9"/>
      <name val="Arial"/>
    </font>
    <font>
      <sz val="12"/>
      <color theme="1"/>
      <name val="宋体"/>
      <charset val="134"/>
      <scheme val="minor"/>
    </font>
    <font>
      <sz val="14"/>
      <color theme="1"/>
      <name val="宋体"/>
      <charset val="134"/>
      <scheme val="minor"/>
    </font>
    <font>
      <b/>
      <sz val="14"/>
      <color theme="1"/>
      <name val="微软雅黑"/>
      <charset val="134"/>
    </font>
    <font>
      <b/>
      <sz val="12"/>
      <color theme="1"/>
      <name val="微软雅黑"/>
      <charset val="134"/>
    </font>
    <font>
      <sz val="12"/>
      <color theme="3" tint="-0.249977111117893"/>
      <name val="微软雅黑"/>
      <charset val="134"/>
    </font>
    <font>
      <sz val="12"/>
      <color theme="1"/>
      <name val="微软雅黑"/>
      <charset val="134"/>
    </font>
    <font>
      <sz val="12"/>
      <name val="微软雅黑"/>
      <charset val="134"/>
    </font>
    <font>
      <sz val="14"/>
      <color theme="1"/>
      <name val="微软雅黑"/>
      <charset val="134"/>
    </font>
    <font>
      <b/>
      <sz val="12"/>
      <color theme="1"/>
      <name val="Calibri"/>
      <family val="2"/>
    </font>
    <font>
      <b/>
      <sz val="11"/>
      <color rgb="FFFFFFFF"/>
      <name val="Arial"/>
      <family val="2"/>
    </font>
    <font>
      <b/>
      <sz val="11"/>
      <color rgb="FFFFFFFF"/>
      <name val="宋体"/>
      <charset val="134"/>
    </font>
    <font>
      <sz val="9"/>
      <color rgb="FF000000"/>
      <name val="微软雅黑"/>
      <charset val="134"/>
    </font>
    <font>
      <sz val="28"/>
      <color theme="3"/>
      <name val="微软雅黑"/>
      <charset val="134"/>
    </font>
    <font>
      <b/>
      <sz val="20"/>
      <color theme="1"/>
      <name val="微软雅黑"/>
      <charset val="134"/>
    </font>
    <font>
      <b/>
      <sz val="12"/>
      <color rgb="FF000000"/>
      <name val="微软雅黑"/>
      <charset val="134"/>
    </font>
    <font>
      <b/>
      <sz val="11"/>
      <color rgb="FFFF0000"/>
      <name val="微软雅黑"/>
      <charset val="134"/>
    </font>
    <font>
      <b/>
      <sz val="10"/>
      <color rgb="FF000000"/>
      <name val="微软雅黑"/>
      <charset val="134"/>
    </font>
    <font>
      <sz val="10"/>
      <color rgb="FF000000"/>
      <name val="微软雅黑"/>
      <charset val="134"/>
    </font>
    <font>
      <b/>
      <sz val="10"/>
      <color theme="1"/>
      <name val="Microsoft YaHei"/>
      <charset val="134"/>
    </font>
    <font>
      <sz val="12"/>
      <color rgb="FFFF0000"/>
      <name val="微软雅黑"/>
      <charset val="134"/>
    </font>
    <font>
      <sz val="10"/>
      <color rgb="FF000000"/>
      <name val="Microsoft YaHei"/>
      <charset val="134"/>
    </font>
    <font>
      <u/>
      <sz val="11"/>
      <color rgb="FF267EF0"/>
      <name val="Helvetica"/>
      <family val="2"/>
    </font>
    <font>
      <b/>
      <sz val="10"/>
      <color rgb="FFFF0000"/>
      <name val="微软雅黑"/>
      <charset val="134"/>
    </font>
    <font>
      <sz val="26"/>
      <color theme="3"/>
      <name val="微软雅黑"/>
      <charset val="134"/>
    </font>
    <font>
      <b/>
      <sz val="10"/>
      <color theme="0"/>
      <name val="Microsoft YaHei"/>
      <charset val="134"/>
    </font>
    <font>
      <b/>
      <sz val="12"/>
      <color theme="3" tint="-0.249977111117893"/>
      <name val="微软雅黑"/>
      <charset val="134"/>
    </font>
    <font>
      <sz val="10"/>
      <color theme="1"/>
      <name val="汉仪君黑"/>
      <charset val="134"/>
    </font>
    <font>
      <sz val="11"/>
      <color indexed="8"/>
      <name val="宋体"/>
      <family val="3"/>
      <charset val="134"/>
    </font>
    <font>
      <sz val="11"/>
      <color rgb="FF000000"/>
      <name val="微软雅黑"/>
      <family val="2"/>
      <charset val="134"/>
    </font>
    <font>
      <sz val="11"/>
      <color theme="1"/>
      <name val="宋体"/>
      <family val="3"/>
      <charset val="134"/>
      <scheme val="minor"/>
    </font>
    <font>
      <b/>
      <sz val="11"/>
      <color rgb="FFFF0000"/>
      <name val="微软雅黑"/>
      <family val="2"/>
      <charset val="134"/>
    </font>
    <font>
      <sz val="10"/>
      <color rgb="FF000000"/>
      <name val="微软雅黑"/>
      <family val="2"/>
      <charset val="134"/>
    </font>
    <font>
      <sz val="9"/>
      <name val="宋体"/>
      <family val="3"/>
      <charset val="134"/>
      <scheme val="minor"/>
    </font>
  </fonts>
  <fills count="17">
    <fill>
      <patternFill patternType="none"/>
    </fill>
    <fill>
      <patternFill patternType="gray125"/>
    </fill>
    <fill>
      <patternFill patternType="solid">
        <fgColor theme="0"/>
        <bgColor indexed="64"/>
      </patternFill>
    </fill>
    <fill>
      <patternFill patternType="solid">
        <fgColor theme="5" tint="0.79995117038483843"/>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5117038483843"/>
        <bgColor indexed="64"/>
      </patternFill>
    </fill>
    <fill>
      <patternFill patternType="solid">
        <fgColor rgb="FFE2EFDA"/>
        <bgColor indexed="64"/>
      </patternFill>
    </fill>
    <fill>
      <patternFill patternType="solid">
        <fgColor theme="5" tint="0.39994506668294322"/>
        <bgColor indexed="64"/>
      </patternFill>
    </fill>
    <fill>
      <patternFill patternType="solid">
        <fgColor theme="4" tint="0.39994506668294322"/>
        <bgColor indexed="64"/>
      </patternFill>
    </fill>
    <fill>
      <patternFill patternType="solid">
        <fgColor theme="4" tint="0.79995117038483843"/>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indexed="11"/>
        <bgColor indexed="64"/>
      </patternFill>
    </fill>
  </fills>
  <borders count="3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auto="1"/>
      </right>
      <top style="thin">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s>
  <cellStyleXfs count="4">
    <xf numFmtId="0" fontId="0" fillId="0" borderId="0">
      <alignment vertical="center"/>
    </xf>
    <xf numFmtId="9" fontId="33" fillId="0" borderId="0" applyFont="0" applyFill="0" applyBorder="0" applyAlignment="0" applyProtection="0">
      <alignment vertical="center"/>
    </xf>
    <xf numFmtId="0" fontId="1" fillId="0" borderId="0" applyProtection="0"/>
    <xf numFmtId="0" fontId="31" fillId="16" borderId="0" applyNumberFormat="0" applyBorder="0" applyAlignment="0" applyProtection="0">
      <alignment vertical="center"/>
    </xf>
  </cellStyleXfs>
  <cellXfs count="171">
    <xf numFmtId="0" fontId="0" fillId="0" borderId="0" xfId="0">
      <alignment vertical="center"/>
    </xf>
    <xf numFmtId="0" fontId="0" fillId="0" borderId="0" xfId="0" applyAlignment="1">
      <alignment horizontal="center" vertical="center" wrapText="1"/>
    </xf>
    <xf numFmtId="0" fontId="1" fillId="0" borderId="0" xfId="0" applyFont="1">
      <alignment vertical="center"/>
    </xf>
    <xf numFmtId="0" fontId="0" fillId="0" borderId="0" xfId="0" applyAlignment="1"/>
    <xf numFmtId="0" fontId="0" fillId="2" borderId="0" xfId="0" applyFill="1" applyAlignment="1"/>
    <xf numFmtId="0" fontId="0" fillId="0" borderId="0" xfId="0" applyAlignment="1">
      <alignment horizontal="center" vertical="center"/>
    </xf>
    <xf numFmtId="10" fontId="0" fillId="0" borderId="0" xfId="1" applyNumberFormat="1" applyFont="1" applyAlignment="1"/>
    <xf numFmtId="0" fontId="0" fillId="0" borderId="2" xfId="0" applyBorder="1" applyAlignment="1">
      <alignment horizontal="center" vertical="center"/>
    </xf>
    <xf numFmtId="0" fontId="0" fillId="5" borderId="2" xfId="0" applyFill="1" applyBorder="1" applyAlignment="1">
      <alignment horizontal="center" vertical="center" wrapText="1"/>
    </xf>
    <xf numFmtId="0" fontId="0" fillId="0" borderId="6" xfId="0" applyBorder="1" applyAlignment="1">
      <alignment horizontal="center" vertical="center" wrapText="1"/>
    </xf>
    <xf numFmtId="0" fontId="0" fillId="3" borderId="6" xfId="0" applyFill="1" applyBorder="1" applyAlignment="1">
      <alignment horizontal="center" vertical="center" wrapText="1"/>
    </xf>
    <xf numFmtId="0" fontId="0" fillId="4" borderId="6" xfId="0" applyFill="1" applyBorder="1" applyAlignment="1">
      <alignment horizontal="center" vertical="center" wrapText="1"/>
    </xf>
    <xf numFmtId="0" fontId="0" fillId="6" borderId="6" xfId="0" applyFill="1" applyBorder="1" applyAlignment="1">
      <alignment horizontal="center" vertical="center" wrapText="1"/>
    </xf>
    <xf numFmtId="0" fontId="0" fillId="0" borderId="6" xfId="0" applyBorder="1" applyAlignment="1">
      <alignment horizontal="center" vertical="center"/>
    </xf>
    <xf numFmtId="49" fontId="0" fillId="3" borderId="6" xfId="0" applyNumberFormat="1" applyFill="1" applyBorder="1" applyAlignment="1">
      <alignment horizontal="center" vertical="center"/>
    </xf>
    <xf numFmtId="2" fontId="0" fillId="0" borderId="6" xfId="0" applyNumberFormat="1" applyBorder="1" applyAlignment="1">
      <alignment horizontal="center" vertical="center" wrapText="1"/>
    </xf>
    <xf numFmtId="179" fontId="0" fillId="3" borderId="6" xfId="0" applyNumberFormat="1" applyFill="1" applyBorder="1" applyAlignment="1">
      <alignment horizontal="center" vertical="center"/>
    </xf>
    <xf numFmtId="180" fontId="0" fillId="4" borderId="6" xfId="0" applyNumberFormat="1" applyFill="1" applyBorder="1" applyAlignment="1">
      <alignment horizontal="center" vertical="center"/>
    </xf>
    <xf numFmtId="180" fontId="0" fillId="5" borderId="6" xfId="0" applyNumberFormat="1" applyFill="1" applyBorder="1" applyAlignment="1">
      <alignment horizontal="center" vertical="center"/>
    </xf>
    <xf numFmtId="180" fontId="0" fillId="7" borderId="6" xfId="0" applyNumberFormat="1" applyFill="1" applyBorder="1" applyAlignment="1">
      <alignment horizontal="center" vertical="center"/>
    </xf>
    <xf numFmtId="0" fontId="0" fillId="0" borderId="6" xfId="0" applyBorder="1" applyAlignment="1"/>
    <xf numFmtId="10" fontId="0" fillId="0" borderId="6" xfId="1" applyNumberFormat="1" applyFont="1" applyFill="1" applyBorder="1" applyAlignment="1"/>
    <xf numFmtId="0" fontId="3" fillId="0" borderId="7" xfId="0" applyFont="1" applyBorder="1" applyAlignment="1">
      <alignment horizontal="center" vertical="center"/>
    </xf>
    <xf numFmtId="10" fontId="0" fillId="0" borderId="6" xfId="1" applyNumberFormat="1" applyFont="1" applyBorder="1" applyAlignment="1"/>
    <xf numFmtId="0" fontId="0" fillId="8" borderId="0" xfId="0" applyFill="1" applyAlignment="1"/>
    <xf numFmtId="0" fontId="0" fillId="8" borderId="6" xfId="0" applyFill="1" applyBorder="1" applyAlignment="1">
      <alignment horizontal="center" vertical="center"/>
    </xf>
    <xf numFmtId="0" fontId="2" fillId="9" borderId="0" xfId="0" applyFont="1" applyFill="1" applyAlignment="1"/>
    <xf numFmtId="0" fontId="2" fillId="9" borderId="6" xfId="0" applyFont="1" applyFill="1" applyBorder="1" applyAlignment="1">
      <alignment horizontal="center" vertical="center"/>
    </xf>
    <xf numFmtId="180" fontId="2" fillId="9" borderId="6" xfId="0" applyNumberFormat="1" applyFont="1" applyFill="1" applyBorder="1" applyAlignment="1">
      <alignment horizontal="center" vertical="center"/>
    </xf>
    <xf numFmtId="0" fontId="2" fillId="9" borderId="6" xfId="0" applyFont="1" applyFill="1" applyBorder="1" applyAlignment="1"/>
    <xf numFmtId="10" fontId="2" fillId="9" borderId="6" xfId="1" applyNumberFormat="1" applyFont="1" applyFill="1" applyBorder="1" applyAlignment="1"/>
    <xf numFmtId="49" fontId="0" fillId="0" borderId="0" xfId="0" applyNumberFormat="1" applyAlignment="1">
      <alignment horizontal="center" vertical="center"/>
    </xf>
    <xf numFmtId="0" fontId="4" fillId="0" borderId="0" xfId="0" applyFont="1">
      <alignment vertical="center"/>
    </xf>
    <xf numFmtId="0" fontId="5" fillId="0" borderId="0" xfId="0" applyFont="1">
      <alignment vertical="center"/>
    </xf>
    <xf numFmtId="0" fontId="7" fillId="0" borderId="6" xfId="0" applyFont="1" applyBorder="1" applyAlignment="1">
      <alignment horizontal="center" vertical="center" wrapText="1"/>
    </xf>
    <xf numFmtId="180" fontId="7" fillId="0" borderId="6" xfId="0" applyNumberFormat="1" applyFont="1" applyBorder="1" applyAlignment="1">
      <alignment horizontal="center" vertical="center" wrapText="1"/>
    </xf>
    <xf numFmtId="0" fontId="7" fillId="0" borderId="10" xfId="0" applyFont="1" applyBorder="1" applyAlignment="1">
      <alignment horizontal="center" vertical="center" wrapText="1"/>
    </xf>
    <xf numFmtId="181" fontId="9" fillId="0" borderId="6" xfId="0" applyNumberFormat="1" applyFont="1" applyBorder="1" applyAlignment="1">
      <alignment horizontal="center" vertical="center" wrapText="1"/>
    </xf>
    <xf numFmtId="0" fontId="9" fillId="11" borderId="6" xfId="0" applyFont="1" applyFill="1" applyBorder="1" applyAlignment="1">
      <alignment horizontal="center" vertical="center" wrapText="1"/>
    </xf>
    <xf numFmtId="180" fontId="9" fillId="11" borderId="6" xfId="0" applyNumberFormat="1" applyFont="1" applyFill="1" applyBorder="1" applyAlignment="1">
      <alignment horizontal="center" vertical="center" wrapText="1"/>
    </xf>
    <xf numFmtId="180" fontId="10" fillId="11" borderId="6" xfId="0" applyNumberFormat="1" applyFont="1" applyFill="1" applyBorder="1" applyAlignment="1">
      <alignment horizontal="center" vertical="center" wrapText="1"/>
    </xf>
    <xf numFmtId="0" fontId="8" fillId="11" borderId="6" xfId="0" applyFont="1" applyFill="1" applyBorder="1" applyAlignment="1">
      <alignment horizontal="center" vertical="center" wrapText="1"/>
    </xf>
    <xf numFmtId="0" fontId="7" fillId="0" borderId="0" xfId="0" applyFont="1" applyAlignment="1">
      <alignment horizontal="center" vertical="center" wrapText="1"/>
    </xf>
    <xf numFmtId="0" fontId="9" fillId="12" borderId="6" xfId="0" applyFont="1" applyFill="1" applyBorder="1" applyAlignment="1">
      <alignment horizontal="center" vertical="center" wrapText="1"/>
    </xf>
    <xf numFmtId="180" fontId="9" fillId="12" borderId="6" xfId="0" applyNumberFormat="1" applyFont="1" applyFill="1" applyBorder="1" applyAlignment="1">
      <alignment horizontal="center" vertical="center" wrapText="1"/>
    </xf>
    <xf numFmtId="0" fontId="4" fillId="0" borderId="6" xfId="0" applyFont="1" applyBorder="1" applyAlignment="1">
      <alignment horizontal="center" vertical="center"/>
    </xf>
    <xf numFmtId="0" fontId="9" fillId="0" borderId="6" xfId="0" applyFont="1" applyBorder="1" applyAlignment="1">
      <alignment horizontal="center" vertical="center" wrapText="1"/>
    </xf>
    <xf numFmtId="0" fontId="8" fillId="10" borderId="6" xfId="0" applyFont="1" applyFill="1" applyBorder="1" applyAlignment="1">
      <alignment horizontal="center" vertical="center" wrapText="1"/>
    </xf>
    <xf numFmtId="0" fontId="10" fillId="10" borderId="6" xfId="0" applyFont="1" applyFill="1" applyBorder="1" applyAlignment="1">
      <alignment horizontal="center" vertical="center" wrapText="1"/>
    </xf>
    <xf numFmtId="180" fontId="8" fillId="10" borderId="6" xfId="0" applyNumberFormat="1" applyFont="1" applyFill="1" applyBorder="1" applyAlignment="1">
      <alignment horizontal="center" vertical="center" wrapText="1"/>
    </xf>
    <xf numFmtId="9" fontId="8" fillId="10" borderId="6"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179" fontId="12" fillId="0" borderId="6" xfId="0" applyNumberFormat="1" applyFont="1" applyBorder="1" applyAlignment="1">
      <alignment horizontal="center" vertical="center" wrapText="1"/>
    </xf>
    <xf numFmtId="180" fontId="9" fillId="0" borderId="6" xfId="0" applyNumberFormat="1" applyFont="1" applyBorder="1" applyAlignment="1">
      <alignment horizontal="center" vertical="center" wrapText="1"/>
    </xf>
    <xf numFmtId="0" fontId="9" fillId="0" borderId="6" xfId="0" applyFont="1" applyBorder="1" applyAlignment="1">
      <alignment horizontal="center" vertical="center"/>
    </xf>
    <xf numFmtId="181" fontId="9" fillId="0" borderId="12" xfId="0" applyNumberFormat="1" applyFont="1" applyBorder="1" applyAlignment="1">
      <alignment horizontal="center" vertical="center" wrapText="1"/>
    </xf>
    <xf numFmtId="182" fontId="10"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9" fillId="0" borderId="6" xfId="0" applyFont="1" applyBorder="1" applyAlignment="1">
      <alignment horizontal="left" vertical="center" wrapText="1"/>
    </xf>
    <xf numFmtId="49" fontId="9" fillId="0" borderId="6" xfId="0" applyNumberFormat="1" applyFont="1" applyBorder="1" applyAlignment="1">
      <alignment horizontal="center" vertical="center" wrapText="1"/>
    </xf>
    <xf numFmtId="182" fontId="10" fillId="2" borderId="6" xfId="0" applyNumberFormat="1" applyFont="1" applyFill="1" applyBorder="1" applyAlignment="1">
      <alignment horizontal="center"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5" xfId="0" applyFont="1" applyBorder="1">
      <alignment vertical="center"/>
    </xf>
    <xf numFmtId="0" fontId="0" fillId="2" borderId="0" xfId="0" applyFill="1">
      <alignment vertical="center"/>
    </xf>
    <xf numFmtId="176" fontId="7" fillId="2" borderId="19" xfId="0" applyNumberFormat="1" applyFont="1" applyFill="1" applyBorder="1" applyAlignment="1">
      <alignment horizontal="center" vertical="center"/>
    </xf>
    <xf numFmtId="0" fontId="7" fillId="2" borderId="20" xfId="0" applyFont="1" applyFill="1" applyBorder="1" applyAlignment="1">
      <alignment horizontal="center" vertical="center" wrapText="1"/>
    </xf>
    <xf numFmtId="176" fontId="7" fillId="2" borderId="20" xfId="0" applyNumberFormat="1" applyFont="1" applyFill="1" applyBorder="1" applyAlignment="1">
      <alignment horizontal="center" vertical="center"/>
    </xf>
    <xf numFmtId="183" fontId="7" fillId="2" borderId="21" xfId="0" applyNumberFormat="1" applyFont="1" applyFill="1" applyBorder="1" applyAlignment="1">
      <alignment horizontal="center" vertical="center"/>
    </xf>
    <xf numFmtId="0" fontId="7" fillId="2" borderId="6" xfId="0" applyFont="1" applyFill="1" applyBorder="1" applyAlignment="1">
      <alignment horizontal="center" vertical="center" wrapText="1"/>
    </xf>
    <xf numFmtId="0" fontId="18" fillId="2" borderId="6" xfId="0" applyFont="1" applyFill="1" applyBorder="1" applyAlignment="1">
      <alignment horizontal="center" vertical="center"/>
    </xf>
    <xf numFmtId="58" fontId="7" fillId="2" borderId="6" xfId="0" applyNumberFormat="1" applyFont="1" applyFill="1" applyBorder="1" applyAlignment="1">
      <alignment horizontal="center" vertical="center"/>
    </xf>
    <xf numFmtId="0" fontId="19" fillId="2" borderId="24" xfId="0" applyFont="1" applyFill="1" applyBorder="1" applyAlignment="1">
      <alignment horizontal="left" vertical="center"/>
    </xf>
    <xf numFmtId="0" fontId="20" fillId="2" borderId="0" xfId="0" applyFont="1" applyFill="1">
      <alignment vertical="center"/>
    </xf>
    <xf numFmtId="0" fontId="21" fillId="2" borderId="0" xfId="0" applyFont="1" applyFill="1">
      <alignment vertical="center"/>
    </xf>
    <xf numFmtId="0" fontId="9" fillId="2" borderId="0" xfId="0" applyFont="1" applyFill="1" applyAlignment="1">
      <alignment horizontal="center" vertical="center" wrapText="1"/>
    </xf>
    <xf numFmtId="0" fontId="21" fillId="2" borderId="25" xfId="0" applyFont="1" applyFill="1" applyBorder="1" applyAlignment="1">
      <alignment horizontal="left" vertical="center" wrapText="1"/>
    </xf>
    <xf numFmtId="0" fontId="23" fillId="2" borderId="0" xfId="0" applyFont="1" applyFill="1">
      <alignment vertical="center"/>
    </xf>
    <xf numFmtId="0" fontId="24" fillId="2" borderId="24" xfId="0" applyFont="1" applyFill="1" applyBorder="1" applyAlignment="1">
      <alignment horizontal="left" vertical="center"/>
    </xf>
    <xf numFmtId="0" fontId="24" fillId="2" borderId="0" xfId="0" applyFont="1" applyFill="1" applyAlignment="1">
      <alignment horizontal="left" vertical="center"/>
    </xf>
    <xf numFmtId="0" fontId="24" fillId="2" borderId="25" xfId="0" applyFont="1" applyFill="1" applyBorder="1" applyAlignment="1">
      <alignment horizontal="left" vertical="center"/>
    </xf>
    <xf numFmtId="0" fontId="24" fillId="2" borderId="26" xfId="0" applyFont="1" applyFill="1" applyBorder="1">
      <alignment vertical="center"/>
    </xf>
    <xf numFmtId="0" fontId="24" fillId="2" borderId="27" xfId="0" applyFont="1" applyFill="1" applyBorder="1">
      <alignment vertical="center"/>
    </xf>
    <xf numFmtId="0" fontId="24" fillId="2" borderId="28" xfId="0" applyFont="1" applyFill="1" applyBorder="1">
      <alignment vertical="center"/>
    </xf>
    <xf numFmtId="0" fontId="24" fillId="2" borderId="0" xfId="0" applyFont="1" applyFill="1">
      <alignment vertical="center"/>
    </xf>
    <xf numFmtId="0" fontId="24" fillId="2" borderId="25" xfId="0" applyFont="1" applyFill="1" applyBorder="1">
      <alignment vertical="center"/>
    </xf>
    <xf numFmtId="0" fontId="25" fillId="2" borderId="0" xfId="0" applyFont="1" applyFill="1" applyAlignment="1">
      <alignment horizontal="left" vertical="center" wrapText="1"/>
    </xf>
    <xf numFmtId="0" fontId="26" fillId="2" borderId="24" xfId="0" applyFont="1" applyFill="1" applyBorder="1" applyAlignment="1">
      <alignment horizontal="left" vertical="center"/>
    </xf>
    <xf numFmtId="0" fontId="21" fillId="2" borderId="25" xfId="0" applyFont="1"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15" xfId="0" applyFill="1" applyBorder="1">
      <alignment vertical="center"/>
    </xf>
    <xf numFmtId="0" fontId="29" fillId="10" borderId="6"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18" fillId="0" borderId="6" xfId="0" applyFont="1" applyBorder="1" applyAlignment="1">
      <alignment horizontal="center" vertical="center"/>
    </xf>
    <xf numFmtId="180" fontId="4" fillId="0" borderId="6" xfId="0" applyNumberFormat="1" applyFont="1" applyBorder="1" applyAlignment="1">
      <alignment horizontal="center" vertical="center"/>
    </xf>
    <xf numFmtId="58" fontId="30" fillId="2" borderId="6" xfId="0" applyNumberFormat="1" applyFont="1" applyFill="1" applyBorder="1" applyAlignment="1">
      <alignment horizontal="center" vertical="center"/>
    </xf>
    <xf numFmtId="49" fontId="30" fillId="0" borderId="6" xfId="0" applyNumberFormat="1" applyFont="1" applyBorder="1" applyAlignment="1">
      <alignment horizontal="center" vertical="center"/>
    </xf>
    <xf numFmtId="0" fontId="11" fillId="0" borderId="0" xfId="0" applyFont="1" applyAlignment="1">
      <alignment horizontal="center" vertical="center" wrapText="1"/>
    </xf>
    <xf numFmtId="0" fontId="9" fillId="0" borderId="0" xfId="0" applyFont="1" applyAlignment="1">
      <alignment horizontal="center" vertical="center" wrapText="1"/>
    </xf>
    <xf numFmtId="180" fontId="9" fillId="0" borderId="0" xfId="0" applyNumberFormat="1" applyFont="1" applyAlignment="1">
      <alignment horizontal="center" vertical="center" wrapText="1"/>
    </xf>
    <xf numFmtId="182" fontId="10" fillId="0" borderId="0" xfId="0" applyNumberFormat="1" applyFont="1" applyAlignment="1">
      <alignment horizontal="center" vertical="center" wrapText="1"/>
    </xf>
    <xf numFmtId="0" fontId="10" fillId="0" borderId="22"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8" xfId="0" applyFont="1" applyBorder="1" applyAlignment="1">
      <alignment horizontal="center" vertical="center" wrapText="1"/>
    </xf>
    <xf numFmtId="0" fontId="15" fillId="0" borderId="15" xfId="0" quotePrefix="1" applyFont="1" applyBorder="1" applyAlignment="1">
      <alignment horizontal="center" vertical="center"/>
    </xf>
    <xf numFmtId="0" fontId="27" fillId="2" borderId="0" xfId="0" applyFont="1" applyFill="1" applyAlignment="1">
      <alignment horizontal="center" vertical="center"/>
    </xf>
    <xf numFmtId="0" fontId="17" fillId="15" borderId="16" xfId="0" applyFont="1" applyFill="1" applyBorder="1" applyAlignment="1">
      <alignment horizontal="center" vertical="center"/>
    </xf>
    <xf numFmtId="0" fontId="17" fillId="15" borderId="17" xfId="0" applyFont="1" applyFill="1" applyBorder="1" applyAlignment="1">
      <alignment horizontal="center" vertical="center"/>
    </xf>
    <xf numFmtId="0" fontId="17" fillId="15" borderId="18" xfId="0" applyFont="1" applyFill="1" applyBorder="1" applyAlignment="1">
      <alignment horizontal="center" vertical="center"/>
    </xf>
    <xf numFmtId="0" fontId="22" fillId="15" borderId="24" xfId="0" applyFont="1" applyFill="1" applyBorder="1" applyAlignment="1">
      <alignment horizontal="left" vertical="center"/>
    </xf>
    <xf numFmtId="0" fontId="22" fillId="15" borderId="0" xfId="0" applyFont="1" applyFill="1" applyAlignment="1">
      <alignment horizontal="left" vertical="center"/>
    </xf>
    <xf numFmtId="0" fontId="22" fillId="15" borderId="25" xfId="0" applyFont="1" applyFill="1" applyBorder="1" applyAlignment="1">
      <alignment horizontal="left" vertical="center"/>
    </xf>
    <xf numFmtId="0" fontId="24" fillId="2" borderId="24" xfId="0" applyFont="1" applyFill="1" applyBorder="1" applyAlignment="1">
      <alignment horizontal="left" vertical="center"/>
    </xf>
    <xf numFmtId="0" fontId="24" fillId="2" borderId="0" xfId="0" applyFont="1" applyFill="1" applyAlignment="1">
      <alignment horizontal="left" vertical="center"/>
    </xf>
    <xf numFmtId="0" fontId="24" fillId="2" borderId="25" xfId="0" applyFont="1" applyFill="1" applyBorder="1" applyAlignment="1">
      <alignment horizontal="left" vertical="center"/>
    </xf>
    <xf numFmtId="0" fontId="24" fillId="2" borderId="24"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25" xfId="0" applyFont="1" applyFill="1" applyBorder="1" applyAlignment="1">
      <alignment horizontal="left" vertical="center" wrapText="1"/>
    </xf>
    <xf numFmtId="0" fontId="28" fillId="15" borderId="24" xfId="0" applyFont="1" applyFill="1" applyBorder="1" applyAlignment="1">
      <alignment horizontal="left" vertical="center"/>
    </xf>
    <xf numFmtId="0" fontId="28" fillId="15" borderId="0" xfId="0" applyFont="1" applyFill="1" applyAlignment="1">
      <alignment horizontal="left" vertical="center"/>
    </xf>
    <xf numFmtId="0" fontId="28" fillId="15" borderId="25" xfId="0" applyFont="1" applyFill="1" applyBorder="1" applyAlignment="1">
      <alignment horizontal="left" vertical="center"/>
    </xf>
    <xf numFmtId="0" fontId="21" fillId="2" borderId="24"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25" xfId="0" applyFont="1" applyFill="1" applyBorder="1" applyAlignment="1">
      <alignment horizontal="left" vertical="center" wrapText="1"/>
    </xf>
    <xf numFmtId="0" fontId="18" fillId="2" borderId="22" xfId="0" applyFont="1" applyFill="1" applyBorder="1" applyAlignment="1">
      <alignment horizontal="center" vertical="center"/>
    </xf>
    <xf numFmtId="0" fontId="18" fillId="2" borderId="6" xfId="0" applyFont="1" applyFill="1" applyBorder="1" applyAlignment="1">
      <alignment horizontal="center" vertical="center" wrapText="1"/>
    </xf>
    <xf numFmtId="0" fontId="18" fillId="2" borderId="6" xfId="0" applyFont="1" applyFill="1" applyBorder="1" applyAlignment="1">
      <alignment horizontal="center" vertical="center"/>
    </xf>
    <xf numFmtId="184" fontId="18" fillId="2" borderId="23"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8" fillId="10" borderId="8"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0" borderId="2" xfId="0" applyFont="1" applyFill="1" applyBorder="1" applyAlignment="1">
      <alignment horizontal="center" vertical="center" wrapText="1"/>
    </xf>
    <xf numFmtId="181" fontId="9" fillId="0" borderId="6"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4" fillId="0" borderId="6"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4" fillId="0" borderId="6" xfId="0" applyFont="1" applyBorder="1" applyAlignment="1">
      <alignment horizontal="center" vertical="center" wrapText="1"/>
    </xf>
    <xf numFmtId="0" fontId="16" fillId="2" borderId="0" xfId="0" applyFont="1" applyFill="1" applyAlignment="1">
      <alignment horizontal="center" vertical="center"/>
    </xf>
    <xf numFmtId="0" fontId="17" fillId="14" borderId="16" xfId="0" applyFont="1" applyFill="1" applyBorder="1" applyAlignment="1">
      <alignment horizontal="center" vertical="center"/>
    </xf>
    <xf numFmtId="0" fontId="17" fillId="14" borderId="17" xfId="0" applyFont="1" applyFill="1" applyBorder="1" applyAlignment="1">
      <alignment horizontal="center" vertical="center"/>
    </xf>
    <xf numFmtId="0" fontId="17" fillId="14" borderId="18" xfId="0" applyFont="1" applyFill="1" applyBorder="1" applyAlignment="1">
      <alignment horizontal="center" vertical="center"/>
    </xf>
    <xf numFmtId="0" fontId="22" fillId="14" borderId="24" xfId="0" applyFont="1" applyFill="1" applyBorder="1" applyAlignment="1">
      <alignment horizontal="left" vertical="center"/>
    </xf>
    <xf numFmtId="0" fontId="22" fillId="14" borderId="0" xfId="0" applyFont="1" applyFill="1" applyAlignment="1">
      <alignment horizontal="left" vertical="center"/>
    </xf>
    <xf numFmtId="0" fontId="22" fillId="14" borderId="25" xfId="0" applyFont="1" applyFill="1" applyBorder="1" applyAlignment="1">
      <alignment horizontal="left" vertical="center"/>
    </xf>
    <xf numFmtId="0" fontId="13" fillId="13" borderId="7" xfId="0" applyFont="1" applyFill="1" applyBorder="1" applyAlignment="1">
      <alignment horizontal="center" vertical="center" wrapText="1"/>
    </xf>
    <xf numFmtId="0" fontId="14" fillId="13" borderId="13"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7"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4" borderId="2" xfId="0" applyFill="1" applyBorder="1" applyAlignment="1">
      <alignment horizontal="center" vertical="center" wrapText="1"/>
    </xf>
    <xf numFmtId="0" fontId="0" fillId="6" borderId="2" xfId="0"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cellXfs>
  <cellStyles count="4">
    <cellStyle name="40% - 强调文字颜色 3 3 5" xfId="3" xr:uid="{00000000-0005-0000-0000-000032000000}"/>
    <cellStyle name="9" xfId="2" xr:uid="{00000000-0005-0000-0000-000031000000}"/>
    <cellStyle name="百分比" xfId="1" builtinId="5"/>
    <cellStyle name="常规" xfId="0" builtinId="0"/>
  </cellStyles>
  <dxfs count="3">
    <dxf>
      <font>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21" Type="http://schemas.openxmlformats.org/officeDocument/2006/relationships/externalLink" Target="externalLinks/externalLink15.xml"/><Relationship Id="rId34"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styles" Target="styles.xml"/><Relationship Id="rId8"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749300</xdr:colOff>
      <xdr:row>1</xdr:row>
      <xdr:rowOff>3175</xdr:rowOff>
    </xdr:from>
    <xdr:to>
      <xdr:col>3</xdr:col>
      <xdr:colOff>774700</xdr:colOff>
      <xdr:row>1</xdr:row>
      <xdr:rowOff>663575</xdr:rowOff>
    </xdr:to>
    <xdr:pic>
      <xdr:nvPicPr>
        <xdr:cNvPr id="2" name="图片 1" descr="171141561362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35100" y="174625"/>
          <a:ext cx="2310130" cy="6604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952500</xdr:colOff>
      <xdr:row>0</xdr:row>
      <xdr:rowOff>134620</xdr:rowOff>
    </xdr:from>
    <xdr:to>
      <xdr:col>3</xdr:col>
      <xdr:colOff>901700</xdr:colOff>
      <xdr:row>0</xdr:row>
      <xdr:rowOff>915035</xdr:rowOff>
    </xdr:to>
    <xdr:pic>
      <xdr:nvPicPr>
        <xdr:cNvPr id="2" name="图片 1" descr="1711415613629">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38300" y="134620"/>
          <a:ext cx="2317115" cy="78041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6700;&#38754;\&#20013;&#32654;&#36164;&#26009;\&#28192;&#36947;&#21830;\&#31119;&#26469;&#35759;\&#28145;&#22323;&#31119;&#26469;&#35759;&#22269;&#38469;&#29289;&#27969;%203&#26376;6&#26085;&#24320;&#22987;&#25191;&#3489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Chye%20Har\ME\AE\AETRM9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Chye%20Har\SG\SGTRM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y01-04\&#20215;&#26684;\8&#26376;&#26032;&#20215;\RecoveredExternalLink3"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66.77.20\spt\Documents%20and%20Settings\valentin\Local%20Settings\Temporary%20Internet%20Files\OLKA1\ES%20from%20luc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LHRWBA139.prg-dc.dhl.com\mjbarry$\WINDOWS\Temp\wz29b2\FR\Copy%20of%20FR%20publish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BLHRWBA139.prg-dc.dhl.com\mjbarry$\Documents%20and%20Settings\sgitonga\Local%20Settings\Temporary%20Internet%20Files\OLKEF\Documents%20and%20Settings\Daniel%20Golik\My%20Documents\Work\Tools\Copy%20of%20Zonas%20para%20RSO%202010%20V0%202%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Marketing%20&amp;%20Sales%20Support\Pricing%20&amp;%20Planning\Projects\Tariff%202001\Material%20for%20Sales\TRM2001%20(Ver%20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Boon%20Bee\Discount%20Policy%20Simulator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BLHRWBA139.prg-dc.dhl.com\mjbarry$\New%20Filing%20folders\1%20Rates%20and%20Discount%20Policies\1%20Core\2006\AWAN\T%20R%20M\AETRM98A\Working_files\TRM\HK\HK_REVISE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BLHRWBA139.prg-dc.dhl.com\mjbarry$\New%20Filing%20folders\1%20Rates%20and%20Discount%20Policies\1%20Core\2006\windows\TEMP\1999Rates_re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Marketing%20&amp;%20Sales%20Support\Pricing%20&amp;%20Planning\Projects\Tariff%202001\Material%20for%20Sales\SG%20TRM%20Sept%2020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idjktws5003\MKT\3.%20Step%203.%20TRM\2002%20TRMs\11%20MY\AP%20TRM%20V4%20-%20M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djktws5003\MKT\TEMP\KH%20Contract%20Rate%20Tabl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BLHRWBA139.prg-dc.dhl.com\mjbarry$\TDD\KH%20Rate%20Card%202007%20(add%209EU%20for%2012DOC%20TDD%20rate)%20(2009042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ypjaws0310015\jcyip\Pricing\2010\SPA%20(Strategic%20Pricing%20Alignment)\New%20Rates\Core%20Doc%20&amp;%20Non%20Doc\2010_OB.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djktws5003\MKT\Documents%20and%20Settings\Meilan.Chong\Local%20Settings\Temp\HK%20SPI%20New%20OB%20Contracts_ver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BLHRWBA139.prg-dc.dhl.com\mjbarry$\Documents%20and%20Settings\jlai\My%20Documents\GPI_280906\Weight%20Break\OTHERS\3rd%20Party\2003_MY_3rd%20Party%20Rate_6%25%20GPI_190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djktws5003\MKT\Pricing%20Shared\Pricing%20Data%20Base\Competitor%20Rates\Competitor%20Rate%20Archive\SG_Competitor_rates_TNT%20old.xls"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26700;&#38754;/&#20013;&#32654;&#36164;&#26009;/&#28192;&#36947;&#21830;/&#31119;&#26469;&#35759;/&#28145;&#22323;&#31119;&#26469;&#35759;&#22269;&#38469;&#29289;&#27969;%203&#26376;6&#26085;&#24320;&#22987;&#25191;&#34892;.xlsx" TargetMode="External"/><Relationship Id="rId1" Type="http://schemas.openxmlformats.org/officeDocument/2006/relationships/externalLinkPath" Target="/&#26700;&#38754;/&#20013;&#32654;&#36164;&#26009;/&#28192;&#36947;&#21830;/&#31119;&#26469;&#35759;/&#28145;&#22323;&#31119;&#26469;&#35759;&#22269;&#38469;&#29289;&#27969;%203&#26376;6&#26085;&#24320;&#22987;&#25191;&#34892;.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Users\tjh\Library\Containers\com.tencent.WeWorkMac\Data\Documents\Profiles\70AC63C0BF303048B9354589957804D4\Caches\Files\2023-01\93954822fac4fa3c24e36996bddb3a7d\D:\Users\ind1sxd\AppData\Local\Temp\wz3182\2021.1%20Daily%20Rate%20Domestic%20Chart%20Maker.xls?BB73ECFD" TargetMode="External"/><Relationship Id="rId1" Type="http://schemas.openxmlformats.org/officeDocument/2006/relationships/externalLinkPath" Target="file:///\\BB73ECFD\2021.1%20Daily%20Rate%20Domestic%20Chart%20Mak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BLHRWBA139.prg-dc.dhl.com\mjbarry$\New%20Filing%20folders\1%20Rates%20and%20Discount%20Policies\1%20Core\2006\GAM\General%20Motors\GMaugsub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Marketing%20&amp;%20Sales%20Support\Pricing%20&amp;%20Planning\Projects\Value%20Model\May%202001\comparison%20of%20publish%20rates_2-5-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gsinws1006.kul-dc.dhl.com\sea-Marketing\windows\TEMP\1999Rates_r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WINDOWS\TEMP\SG\SGTRM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djktws5003\MKT\windows\TEMP\1999Rates_ref.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LHRWBA139.prg-dc.dhl.com\mjbarry$\unzipped\AP%20SPI%20III%20Preparation%20Package_AU\SPI%203%20OB%20Input%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报价目录"/>
      <sheetName val="  美国小包特快"/>
      <sheetName val="美国小包特惠"/>
      <sheetName val="美国小包带电特惠"/>
      <sheetName val="美国小包带电特快"/>
      <sheetName val="加拿大普货"/>
      <sheetName val="加拿大带电"/>
      <sheetName val="英国小包"/>
      <sheetName val="中东小包"/>
      <sheetName val="澳洲小包普货"/>
      <sheetName val="澳洲小包带电"/>
      <sheetName val="德国小包"/>
      <sheetName val="法国小包"/>
      <sheetName val="禁运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sheetName val="Competitors"/>
      <sheetName val="New card vs old"/>
      <sheetName val="Contract Rates"/>
      <sheetName val="Contract Rates Schedule"/>
      <sheetName val="Module1"/>
      <sheetName val="Module2"/>
      <sheetName val="Module3"/>
      <sheetName val="Module4"/>
      <sheetName val="Module5"/>
      <sheetName val="Module6"/>
      <sheetName val="Module7"/>
      <sheetName val="Module8"/>
      <sheetName val="Module9"/>
      <sheetName val="Module10"/>
      <sheetName val="Current_Tariff"/>
      <sheetName val="Current_Costs"/>
      <sheetName val="Current_Cost_Card_$"/>
      <sheetName val="Current_Margin_card_%"/>
      <sheetName val="New_Tariff"/>
      <sheetName val="New_Costs"/>
      <sheetName val="New_Cost_Card_$"/>
      <sheetName val="New_Margin_card_%"/>
      <sheetName val="New_card_vs_old"/>
      <sheetName val="Contract_Rates"/>
      <sheetName val="Contract_Rates_Schedule"/>
      <sheetName val="Current_Tariff1"/>
      <sheetName val="Current_Costs1"/>
      <sheetName val="Current_Cost_Card_$1"/>
      <sheetName val="Current_Margin_card_%1"/>
      <sheetName val="New_Tariff1"/>
      <sheetName val="New_Costs1"/>
      <sheetName val="New_Cost_Card_$1"/>
      <sheetName val="New_Margin_card_%1"/>
      <sheetName val="New_card_vs_old1"/>
      <sheetName val="Contract_Rates1"/>
      <sheetName val="Contract_Rates_Schedule1"/>
      <sheetName val="CNY"/>
      <sheetName val="Discounts"/>
      <sheetName val="SETUP"/>
      <sheetName val="Main"/>
      <sheetName val="Benchmarking_later"/>
      <sheetName val="datos"/>
      <sheetName val="Rerating"/>
      <sheetName val="Weight Break Charges"/>
      <sheetName val="AETRM98"/>
      <sheetName val=" prelimanery BS"/>
      <sheetName val="Capital expenditures"/>
      <sheetName val="balance sheet"/>
      <sheetName val="Mail Division"/>
      <sheetName val="Income Statement"/>
      <sheetName val="Goodwill, non-rec."/>
      <sheetName val="Rev in %"/>
      <sheetName val="Summary"/>
      <sheetName val="Parameters"/>
      <sheetName val="PIVOTS"/>
      <sheetName val="Expt Disc prepaid"/>
      <sheetName val="Portfolio Discount"/>
      <sheetName val="zones_input"/>
      <sheetName val="control"/>
      <sheetName val="rates_input"/>
      <sheetName val="ReadyRate"/>
      <sheetName val="HWData"/>
      <sheetName val="Weightbreak in IBS"/>
      <sheetName val="HWAdders_DOX"/>
      <sheetName val="HWAdders_WPX"/>
      <sheetName val="DHL-DOX"/>
      <sheetName val="DHL-WPX"/>
      <sheetName val="Zoning"/>
      <sheetName val="B2C COSTS"/>
      <sheetName val="Fuel Surcharge"/>
      <sheetName val="SZXI02 Rate (HE 2T) v1.8"/>
      <sheetName val="SURCHARGES"/>
      <sheetName val="Express"/>
      <sheetName val="EURO"/>
      <sheetName val="Customer Info"/>
      <sheetName val="OB Contracts"/>
      <sheetName val="Belgium BS &amp; CF"/>
      <sheetName val="Belgium KPI"/>
      <sheetName val="EMN KPI's "/>
      <sheetName val="Weight Break-MYR&amp;USD"/>
      <sheetName val="#REF!"/>
      <sheetName val="repsparte"/>
      <sheetName val="repDPAG"/>
      <sheetName val="HKD"/>
      <sheetName val="Admin"/>
      <sheetName val="POWER ASSUMPTIONS"/>
      <sheetName val="HK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sheetName val="Competitors"/>
      <sheetName val="New card vs old"/>
      <sheetName val="Module1"/>
      <sheetName val="Module2"/>
      <sheetName val="Module3"/>
      <sheetName val="Module4"/>
      <sheetName val="Module5"/>
      <sheetName val="Module6"/>
      <sheetName val="Module7"/>
      <sheetName val="Module8"/>
      <sheetName val="SGTRM98"/>
      <sheetName val="Current_Tariff"/>
      <sheetName val="Current_Costs"/>
      <sheetName val="Current_Cost_Card_$"/>
      <sheetName val="Current_Margin_card_%"/>
      <sheetName val="New_Tariff"/>
      <sheetName val="New_Costs"/>
      <sheetName val="New_Cost_Card_$"/>
      <sheetName val="New_Margin_card_%"/>
      <sheetName val="New_card_vs_old"/>
      <sheetName val="Current_Tariff1"/>
      <sheetName val="Current_Costs1"/>
      <sheetName val="Current_Cost_Card_$1"/>
      <sheetName val="Current_Margin_card_%1"/>
      <sheetName val="New_Tariff1"/>
      <sheetName val="New_Costs1"/>
      <sheetName val="New_Cost_Card_$1"/>
      <sheetName val="New_Margin_card_%1"/>
      <sheetName val="New_card_vs_old1"/>
      <sheetName val="Tätigkeiten für die IP"/>
      <sheetName val="CNY"/>
      <sheetName val="Discounts"/>
      <sheetName val="Parameters"/>
      <sheetName val="PIVOTS"/>
      <sheetName val="Express"/>
      <sheetName val="ReadyRate"/>
      <sheetName val="HWData"/>
      <sheetName val="HWAdders_DOX"/>
      <sheetName val="HWAdders_WPX"/>
      <sheetName val="Formula"/>
      <sheetName val="#REF!"/>
      <sheetName val="Main"/>
      <sheetName val="Benchmarking_later"/>
      <sheetName val="Customer Info"/>
      <sheetName val="SURCHARGES"/>
      <sheetName val="Summary"/>
      <sheetName val="zones_input"/>
      <sheetName val="control"/>
      <sheetName val="rates_input"/>
      <sheetName val="SZXI02 Rate (HE 2T) v1.8"/>
      <sheetName val="Defined Names"/>
      <sheetName val="1. Parcel Costs"/>
      <sheetName val="2. Summary"/>
      <sheetName val="Portfolio Discount"/>
      <sheetName val="reference"/>
      <sheetName val="Request"/>
      <sheetName val="Weight Break Charges"/>
      <sheetName val="1-7ZonenEuro+ROW"/>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Minput"/>
      <sheetName val="Weekly"/>
      <sheetName val="MENU"/>
      <sheetName val="WB"/>
      <sheetName val="WB USD"/>
      <sheetName val="HKG"/>
      <sheetName val="Belgium BS &amp; CF"/>
      <sheetName val="Belgium KPI"/>
      <sheetName val="EMN KPI's "/>
      <sheetName val="ATM-PRD-1"/>
      <sheetName val="Curr_conv"/>
      <sheetName val="SETUP"/>
      <sheetName val="目录"/>
      <sheetName val="L"/>
      <sheetName val="HKD"/>
      <sheetName val="Admin"/>
      <sheetName val="List"/>
      <sheetName val="BASE GRAPHE"/>
      <sheetName val="datos"/>
      <sheetName val="FX06 - FX07 fa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model_flows"/>
      <sheetName val="zones"/>
      <sheetName val="rates_input"/>
      <sheetName val="zones_input"/>
      <sheetName val="rates"/>
      <sheetName val="rs-cover1"/>
      <sheetName val="rs-cover2"/>
      <sheetName val="rs-cover3"/>
      <sheetName val="rs-cover4"/>
      <sheetName val="rs-cover5"/>
      <sheetName val="rs-express"/>
      <sheetName val="rs-express imports"/>
      <sheetName val="rs-economy express"/>
      <sheetName val="rs-economy express imports"/>
      <sheetName val="rs-destination table"/>
      <sheetName val="rs-additional information"/>
      <sheetName val="pr"/>
      <sheetName val="to"/>
      <sheetName val="sa"/>
      <sheetName val="di"/>
      <sheetName val="in"/>
      <sheetName val="fsi"/>
      <sheetName val="mpc"/>
      <sheetName val="ooa"/>
      <sheetName val="res"/>
      <sheetName val="gm"/>
      <sheetName val="itl"/>
      <sheetName val="sc"/>
      <sheetName val="vo"/>
      <sheetName val="ccf"/>
      <sheetName val="AR@Rating Setup"/>
      <sheetName val="ARI@RATES"/>
      <sheetName val="ARE@RATES"/>
      <sheetName val="Sheet1"/>
      <sheetName val="Discounts"/>
      <sheetName val="Express Export Ratesheet"/>
      <sheetName val="Economy Export Ratesheet"/>
      <sheetName val="Express Import Ratesheet"/>
      <sheetName val="Economy Import Ratesheet"/>
      <sheetName val="destinations and services"/>
      <sheetName val="Canada 1- Zipcodes"/>
      <sheetName val="map"/>
      <sheetName val="Checking"/>
      <sheetName val="EXPT IP BCP % U"/>
      <sheetName val="EXPT IE BCP % U"/>
      <sheetName val="IP EXPT 0638"/>
      <sheetName val="IE EXPT 0638"/>
      <sheetName val="2013 IP"/>
      <sheetName val="2013 IE"/>
      <sheetName val="2013 IP平台销售价"/>
      <sheetName val="2013 IE平台销售价"/>
      <sheetName val="IE Zone"/>
      <sheetName val="IP Zone"/>
      <sheetName val="Band Discount Matrix"/>
      <sheetName val="IMPT IP BCP %"/>
      <sheetName val="IMPT IE BCP %"/>
      <sheetName val="IP IMPT 001D"/>
      <sheetName val="IE IMPT 001D"/>
      <sheetName val="Default Pricing"/>
      <sheetName val="Default Billing Flag"/>
      <sheetName val="Expt Zone Pricing"/>
      <sheetName val="Impt Zone Pricing"/>
      <sheetName val="G3P Zone Pricing"/>
      <sheetName val="Billing Flag By Zone"/>
      <sheetName val="Account Summary"/>
      <sheetName val="Clone Global"/>
      <sheetName val="EXPT BD"/>
      <sheetName val="Expt Disc prepaid"/>
      <sheetName val="Impt Disc 638"/>
      <sheetName val="IMPT BD"/>
      <sheetName val="header"/>
      <sheetName val="G3P_Disc"/>
      <sheetName val="G3P_IP_IE_Rationality"/>
      <sheetName val="G3P_IPF_IEF_Rationality"/>
      <sheetName val="Impt G3P"/>
      <sheetName val="IMPT Rationality Check 638"/>
      <sheetName val="EXPT Rationality Check prepaid"/>
      <sheetName val="Summary"/>
      <sheetName val="Shipment Data"/>
      <sheetName val="Pivot"/>
      <sheetName val="Unit Rates"/>
      <sheetName val="Rate Lookup"/>
      <sheetName val="Rate Sheet"/>
      <sheetName val="DATA"/>
      <sheetName val="RERATE"/>
      <sheetName val="TARIFF"/>
      <sheetName val="LOOKUP"/>
      <sheetName val="Instructions"/>
      <sheetName val="Request"/>
      <sheetName val="Shipments - lb"/>
      <sheetName val="Shipments - kg"/>
      <sheetName val="Discounts - lb"/>
      <sheetName val="Discounts - kg"/>
      <sheetName val="Shipments - lb current"/>
      <sheetName val="Shipments - lb total"/>
      <sheetName val="Approved Discts-lb"/>
      <sheetName val="Shipments - kg current"/>
      <sheetName val="Shipments - kg total"/>
      <sheetName val="Approved Discts-kg"/>
      <sheetName val="Countries"/>
      <sheetName val="TempVariables"/>
      <sheetName val="Shipments - current"/>
      <sheetName val="SETUP"/>
      <sheetName val="CALC"/>
      <sheetName val="MY"/>
      <sheetName val="ID"/>
      <sheetName val="NZ"/>
      <sheetName val="TH"/>
      <sheetName val="CN"/>
      <sheetName val="CN Zone"/>
      <sheetName val="AU"/>
      <sheetName val="AU Zone"/>
      <sheetName val="#REF!"/>
      <sheetName val="Financ. Overview"/>
      <sheetName val="Toolbox"/>
      <sheetName val="挂号 HKDGM-BQ 旧"/>
      <sheetName val="挂号 HKDGM-UDF新"/>
      <sheetName val="Express"/>
      <sheetName val="Expedited"/>
      <sheetName val="Rates Mar"/>
      <sheetName val="Average"/>
      <sheetName val="Sheet2"/>
      <sheetName val="Sheet3"/>
      <sheetName val="纵腾"/>
      <sheetName val="林竹"/>
      <sheetName val="鸿捷"/>
      <sheetName val="云途"/>
      <sheetName val="B2B"/>
      <sheetName val="中邮海外仓"/>
      <sheetName val="汇总表"/>
      <sheetName val="大陆DHL"/>
      <sheetName val="新加坡DHL"/>
      <sheetName val="香港DHL"/>
      <sheetName val="UPS"/>
      <sheetName val="中澳专线"/>
      <sheetName val="新西兰专线"/>
      <sheetName val="TNT"/>
      <sheetName val="欧洲专线"/>
      <sheetName val="中邮EMS-深圳"/>
      <sheetName val="中美专线"/>
      <sheetName val="系统明细美、澳、英、法"/>
      <sheetName val="未出账单"/>
      <sheetName val="乐讯"/>
      <sheetName val="HKD"/>
      <sheetName val="Admin"/>
      <sheetName val="ILVD701-"/>
      <sheetName val="Competitors"/>
      <sheetName val="一月"/>
      <sheetName val="SUBJECT"/>
      <sheetName val="POWER ASSUMPTIONS"/>
      <sheetName val="Weight Break Charges"/>
      <sheetName val="EURO"/>
      <sheetName val="Customer Info"/>
      <sheetName val="Main"/>
      <sheetName val="Current OB Tariff"/>
      <sheetName val="Unit Costs"/>
      <sheetName val="Shipment costs"/>
      <sheetName val="New OB Tariff"/>
      <sheetName val="Proposed IB Tariff"/>
      <sheetName val="Jumbo"/>
      <sheetName val="Revenue Impact Details"/>
      <sheetName val="New card vs old"/>
      <sheetName val="Full Tariff OB Shipments"/>
      <sheetName val="Full Tariff IB Shipments"/>
      <sheetName val="Matrix"/>
      <sheetName val="Inbound ISRs"/>
      <sheetName val="OB Zone List"/>
      <sheetName val="SRInf"/>
      <sheetName val="SRSetup"/>
      <sheetName val="DOMRate"/>
      <sheetName val="IMPRate"/>
      <sheetName val="OBRate"/>
      <sheetName val="Zone"/>
      <sheetName val="S&amp;S Ref"/>
      <sheetName val="英国联邮通成本分解7.1"/>
      <sheetName val="利润核算（普货）"/>
      <sheetName val="跟踪服务利润核算（电池货）"/>
      <sheetName val="GB成本解析（YODEL12.10）"/>
      <sheetName val="Final_DHL Express Envelope"/>
      <sheetName val="Parameters"/>
      <sheetName val="PIVOTS"/>
      <sheetName val="ZONING"/>
      <sheetName val="WEIGHTBREAKS"/>
      <sheetName val="DHL EXPRESS 9"/>
      <sheetName val="DHL EXPRESS 12"/>
      <sheetName val="DHL EXPRESS"/>
      <sheetName val="DHL IMPORT EXPRESS 9"/>
      <sheetName val="DHL IMPORT EXPRESS 12"/>
      <sheetName val="DHL IMPORT EXPRESS"/>
      <sheetName val="DHL Europlus"/>
      <sheetName val="DHL Europack Domestic"/>
      <sheetName val="DHL Multi-Colli Domestic"/>
      <sheetName val="TD Zoning"/>
      <sheetName val="DD Zoning"/>
      <sheetName val="DD Domestic Zoning"/>
      <sheetName val="NO TD Services and surcharges"/>
      <sheetName val="NO DD Services and surcharges"/>
      <sheetName val="英国联邮通成本分解7.25"/>
      <sheetName val="eqpmad2"/>
      <sheetName val="单票7.13"/>
      <sheetName val="单票8.25-26"/>
      <sheetName val="物流产品"/>
      <sheetName val="Middle East"/>
      <sheetName val="操作表"/>
      <sheetName val="目录"/>
      <sheetName val="对账数据源"/>
      <sheetName val="登记表"/>
      <sheetName val="每日"/>
      <sheetName val="五月"/>
      <sheetName val="六月"/>
      <sheetName val="七月"/>
      <sheetName val="八月"/>
      <sheetName val="九月"/>
      <sheetName val="产品货量"/>
      <sheetName val="十月"/>
      <sheetName val="十一月"/>
      <sheetName val="十二月"/>
      <sheetName val="仓位预定"/>
      <sheetName val="CAN-LHR"/>
      <sheetName val="总表"/>
      <sheetName val="LUX"/>
      <sheetName val="HK汝求"/>
      <sheetName val="出师表"/>
      <sheetName val="石室诗士食狮史"/>
      <sheetName val="后出师表"/>
      <sheetName val="Analysis"/>
      <sheetName val="千堡之国"/>
      <sheetName val="Erik-UK"/>
      <sheetName val="Erik-CAN"/>
      <sheetName val="Erik-LUX"/>
      <sheetName val="计费规则"/>
      <sheetName val="单价表"/>
      <sheetName val="2018总表"/>
      <sheetName val="一月预对账"/>
      <sheetName val="一月账单"/>
      <sheetName val="二月"/>
      <sheetName val="二月预对账"/>
      <sheetName val="二月账单"/>
      <sheetName val="三月"/>
      <sheetName val="三月预对账"/>
      <sheetName val="三月账单"/>
      <sheetName val="四月"/>
      <sheetName val="四月预对账"/>
      <sheetName val="四月账单"/>
      <sheetName val="五月预对账"/>
      <sheetName val="五月账单"/>
      <sheetName val="六月预对账"/>
      <sheetName val="六月账单"/>
      <sheetName val="七月预对账"/>
      <sheetName val="七月账单"/>
      <sheetName val="八月预对账"/>
      <sheetName val="八月账单"/>
      <sheetName val="九月预对账"/>
      <sheetName val="九月账单"/>
      <sheetName val="十月预对账"/>
      <sheetName val="十月账单"/>
      <sheetName val="十一月预对账"/>
      <sheetName val="十一月账单"/>
      <sheetName val="HEN单独"/>
      <sheetName val="COM单独"/>
      <sheetName val="AG-LAX11月对账"/>
      <sheetName val="Hentrans价格表"/>
      <sheetName val="航空公司代码"/>
      <sheetName val="直或者转"/>
      <sheetName val="目的地方式"/>
      <sheetName val="AG 对账201811月"/>
      <sheetName val="AG%20对账201811月"/>
      <sheetName val="RecoveredExternalLink1"/>
      <sheetName val="4Day1"/>
      <sheetName val="23Day1"/>
      <sheetName val="Nextdayfreight1"/>
      <sheetName val="WWbis301"/>
      <sheetName val="EURO1"/>
      <sheetName val="Steuerung"/>
      <sheetName val="Modul1"/>
      <sheetName val="basis"/>
      <sheetName val="inhalt"/>
      <sheetName val="deckblatt"/>
      <sheetName val="WWbis250"/>
      <sheetName val="WWüber30"/>
      <sheetName val="KRUPP_FREIGHT"/>
      <sheetName val="KRUPP_ROAD"/>
      <sheetName val="zonenbasis"/>
      <sheetName val="ZONEN-ET"/>
      <sheetName val="Kondi (neu)"/>
      <sheetName val="NAD Zones"/>
      <sheetName val="Modul2"/>
      <sheetName val="汇总"/>
      <sheetName val="账单"/>
      <sheetName val="成本"/>
      <sheetName val="空运数据"/>
      <sheetName val="1.SGEMS原始成本（SGD）"/>
      <sheetName val="6.SGEMS成本分区"/>
      <sheetName val="新成本"/>
      <sheetName val="新成本分区"/>
      <sheetName val="新成本分区整理"/>
      <sheetName val="新旧成本对比"/>
      <sheetName val="FIBU Ist 1994"/>
      <sheetName val="联邮通挂号"/>
      <sheetName val="联邮通平邮"/>
      <sheetName val="泛欧挂号"/>
      <sheetName val="泛欧平邮"/>
      <sheetName val="产品分类（周报、月报用）"/>
      <sheetName val="产品分类 （日报用）"/>
      <sheetName val="分拨点"/>
      <sheetName val="国内头程"/>
      <sheetName val="国家代码"/>
      <sheetName val="私人做表格用"/>
      <sheetName val="测试账号"/>
      <sheetName val="个人用"/>
      <sheetName val="DHL  分区"/>
      <sheetName val="优选  分区"/>
      <sheetName val="香港联邦IP  分区"/>
      <sheetName val="香港联邦IE  分区"/>
      <sheetName val="新加坡小包挂号  分区"/>
      <sheetName val="协议价明细"/>
      <sheetName val="基础数据"/>
      <sheetName val="公布价"/>
      <sheetName val="Current Tariff"/>
      <sheetName val="Current Costs"/>
      <sheetName val="Current Cost Card $"/>
      <sheetName val="Current Margin card %"/>
      <sheetName val="Graph"/>
      <sheetName val="New Tariff"/>
      <sheetName val="New Costs"/>
      <sheetName val="New Cost Card $"/>
      <sheetName val="New Margin card % "/>
      <sheetName val="Contract Rates"/>
      <sheetName val="Contract Rates Schedule"/>
      <sheetName val="Discount"/>
      <sheetName val="New Margin card %"/>
      <sheetName val="Module1"/>
      <sheetName val="Module2"/>
      <sheetName val="Module3"/>
      <sheetName val="Module4"/>
      <sheetName val="Module5"/>
      <sheetName val="Rainbow"/>
      <sheetName val="SW-TEO"/>
      <sheetName val="ILV-Ber_iB_MER"/>
      <sheetName val="单票亏损2"/>
      <sheetName val="A成本"/>
      <sheetName val="B成本"/>
      <sheetName val="国内成本"/>
      <sheetName val="分区"/>
      <sheetName val="欧美特殊报价"/>
      <sheetName val="原始数据1"/>
      <sheetName val="Q_ILV_ERGEBNIS (2)"/>
      <sheetName val="DHL-DOX"/>
      <sheetName val="DHL-WPX"/>
      <sheetName val="1-7ZonenEuro+ROW"/>
      <sheetName val="Defined Names"/>
      <sheetName val="Database Postage Cost"/>
      <sheetName val="Data Input"/>
      <sheetName val="Net Rate-OB"/>
      <sheetName val="ReadyRate"/>
      <sheetName val="HWData"/>
      <sheetName val="HWAdders_DOX"/>
      <sheetName val="HWAdders_WPX"/>
      <sheetName val="OB Contracts"/>
      <sheetName val="原始派送成本"/>
      <sheetName val="DOM 2ND Pricing Key Matrix"/>
      <sheetName val="DOM GR Pricing Key Matrix"/>
      <sheetName val="DOM ON Pricing Key Matrix"/>
      <sheetName val="Fee Exceptions APTv3.0"/>
      <sheetName val="IB INTL Pricing Key Matrix"/>
      <sheetName val="OB INTL Pricing Key Matrix"/>
      <sheetName val="Belgium BS &amp; CF"/>
      <sheetName val="Belgium KPI"/>
      <sheetName val="HKG"/>
      <sheetName val="L"/>
      <sheetName val="F2"/>
      <sheetName val="P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_DHL Express Envelope"/>
      <sheetName val="Parameters"/>
      <sheetName val="PIVOTS"/>
      <sheetName val="ZONING"/>
      <sheetName val="WEIGHTBREAKS"/>
      <sheetName val="RATES"/>
      <sheetName val="DHL DOMESTIC EXPRESS"/>
      <sheetName val="DHL EXPRESS"/>
      <sheetName val="DHL EXPRESS 9"/>
      <sheetName val="DHL EXPRESS 12"/>
      <sheetName val="DHL IMPORT EXPRESS"/>
      <sheetName val="DHL IMPORT EXPRESS 9"/>
      <sheetName val="DHL IMPORT EXPRESS 12"/>
      <sheetName val="DHL Europlus Domestic"/>
      <sheetName val="DHL Europlus"/>
      <sheetName val="TD Zoning"/>
      <sheetName val="TD Domestic Zoning"/>
      <sheetName val="DD Zoning"/>
      <sheetName val="DD Domestic Zoning"/>
      <sheetName val="HKD"/>
      <sheetName val="CNY"/>
      <sheetName val="zones_input"/>
      <sheetName val="control"/>
      <sheetName val="rates_input"/>
      <sheetName val="Summary"/>
      <sheetName val="SETUP"/>
      <sheetName val="Weight Break Charges"/>
      <sheetName val="SG OPR"/>
      <sheetName val="Customer Info"/>
      <sheetName val="ES from luc1"/>
      <sheetName val="Competitors"/>
      <sheetName val="HKG"/>
      <sheetName val="#REF!"/>
      <sheetName val="datos"/>
      <sheetName val="Country"/>
      <sheetName val="PRICING Prior Sorted"/>
      <sheetName val="Exchange rates"/>
      <sheetName val="Main"/>
      <sheetName val="Benchmarking_later"/>
      <sheetName val="目录"/>
      <sheetName val="L"/>
      <sheetName val="Discounts"/>
      <sheetName val="zones"/>
      <sheetName val="Expt Disc prepaid"/>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Ref"/>
      <sheetName val="Code"/>
      <sheetName val="Customer Distributio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_DHL Express Envelope"/>
      <sheetName val="Parameters"/>
      <sheetName val="PIVOTS"/>
      <sheetName val="ZONING"/>
      <sheetName val="WEIGHTBREAKS"/>
      <sheetName val="DHL DOMESTIC EXPRESS"/>
      <sheetName val="DHL EXPRESS 9"/>
      <sheetName val="DHL EXPRESS 12"/>
      <sheetName val="DHL EXPRESS"/>
      <sheetName val="DHL IMPORT EXPRESS 9"/>
      <sheetName val="DHL IMPORT EXPRESS 12"/>
      <sheetName val="DHL IMPORT EXPRESS"/>
      <sheetName val="DHL Europack"/>
      <sheetName val="DHL Europlus"/>
      <sheetName val="DHL Europlus Import Express"/>
      <sheetName val="DHL Europlus Domestic"/>
      <sheetName val="TD Zoning"/>
      <sheetName val="DD North East Zoning"/>
      <sheetName val="DD North West Zoning"/>
      <sheetName val="DD South East Zoning"/>
      <sheetName val="DD South West Zoning"/>
      <sheetName val="DD Domestic Zoning"/>
      <sheetName val="TD Services and surcharges"/>
      <sheetName val="DD Services and surcharges"/>
      <sheetName val="HKD"/>
      <sheetName val="Admin"/>
      <sheetName val="Original_CeilingRates"/>
      <sheetName val="Main"/>
      <sheetName val="Benchmarking_later"/>
      <sheetName val="datos"/>
      <sheetName val="Request"/>
      <sheetName val="Expt Disc prepaid"/>
      <sheetName val="OB Contracts"/>
      <sheetName val="Formula"/>
      <sheetName val="Copy of FR published"/>
      <sheetName val="Express"/>
      <sheetName val="#REF!"/>
      <sheetName val="Weight Break Charges"/>
      <sheetName val="Curr_conv"/>
      <sheetName val="zones_input"/>
      <sheetName val="control"/>
      <sheetName val="rates_input"/>
      <sheetName val="Competitors"/>
      <sheetName val="New card vs old"/>
      <sheetName val="SG OPR"/>
      <sheetName val="SETUP"/>
      <sheetName val="zones"/>
      <sheetName val="Current Tariff"/>
      <sheetName val="DHL-DOX"/>
      <sheetName val="DHL-WPX"/>
      <sheetName val="Summary"/>
      <sheetName val="Portfolio Discount"/>
      <sheetName val="Weight Break-MYR&amp;USD"/>
      <sheetName val="Net Rate-OB"/>
      <sheetName val="Discounts"/>
      <sheetName val="Fuel Surcharge"/>
      <sheetName val="Special rate"/>
      <sheetName val="Customer Info"/>
      <sheetName val="EURO"/>
      <sheetName val="1-7ZonenEuro+ROW"/>
      <sheetName val="Discounts - lb"/>
      <sheetName val="Approved Discts-lb"/>
      <sheetName val="DOM 2ND Pricing Key Matrix"/>
      <sheetName val="DOM GR Pricing Key Matrix"/>
      <sheetName val="DOM ON Pricing Key Matrix"/>
      <sheetName val="Fee Exceptions APTv3.0"/>
      <sheetName val="IB INTL Pricing Key Matrix"/>
      <sheetName val="OB INTL Pricing Key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ones for RSO"/>
      <sheetName val="datos"/>
      <sheetName val="notas"/>
      <sheetName val="HKD"/>
      <sheetName val="Admin"/>
      <sheetName val="SETUP"/>
      <sheetName val="SG OPR"/>
      <sheetName val="Summary"/>
      <sheetName val="SURCHARGES"/>
      <sheetName val="DHL-DOX"/>
      <sheetName val="DHL-WPX"/>
      <sheetName val="Zoning"/>
      <sheetName val="Request"/>
      <sheetName val="Competitors"/>
      <sheetName val="Expt Disc prepaid"/>
      <sheetName val="Zones"/>
      <sheetName val="Weight Break Charges"/>
      <sheetName val="Parameters"/>
      <sheetName val="PIVOTS"/>
      <sheetName val="Discounts"/>
      <sheetName val="Express"/>
      <sheetName val="1) Database Postage Cost"/>
      <sheetName val="Defined Names"/>
      <sheetName val="OB Contracts"/>
      <sheetName val="Current Tariff"/>
      <sheetName val="Special rate"/>
      <sheetName val="ReadyRate"/>
      <sheetName val="HWData"/>
      <sheetName val="Weightbreak in IBS"/>
      <sheetName val="HWAdders_DOX"/>
      <sheetName val="HWAdders_WPX"/>
      <sheetName val="zones_input"/>
      <sheetName val="control"/>
      <sheetName val="rates_input"/>
      <sheetName val="AU Zone"/>
      <sheetName val="EURO"/>
      <sheetName val="Zonen(Aktion)"/>
      <sheetName val="B2C COSTS"/>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REF!"/>
      <sheetName val=" prelimanery BS"/>
      <sheetName val="Capital expenditures"/>
      <sheetName val="balance sheet"/>
      <sheetName val="Mail Division"/>
      <sheetName val="Income Statement"/>
      <sheetName val="Goodwill, non-rec."/>
      <sheetName val="Rev in %"/>
      <sheetName val="Sheet2"/>
      <sheetName val="PRICING Prior Sorted"/>
      <sheetName val="Exchange rates"/>
      <sheetName val="Main"/>
      <sheetName val="Benchmarking_later"/>
      <sheetName val="IMP Rates"/>
      <sheetName val="目录"/>
      <sheetName val="Country"/>
      <sheetName v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Current Tariff"/>
      <sheetName val="Unit Costs"/>
      <sheetName val="Shipment costs"/>
      <sheetName val="New Cost"/>
      <sheetName val="Zones"/>
      <sheetName val="Sheet6"/>
      <sheetName val="LHAdjust"/>
      <sheetName val="New Tariff"/>
      <sheetName val="Competitors"/>
      <sheetName val="Comparisonvscomp"/>
      <sheetName val="Impact on Margins"/>
      <sheetName val="Full tariff Profile"/>
      <sheetName val="Full Tariff Shipments"/>
      <sheetName val="Revenue Impact Details"/>
      <sheetName val="Contract Rates"/>
      <sheetName val="MultConvert"/>
      <sheetName val="ReadyRate"/>
      <sheetName val="ContK-V"/>
      <sheetName val="NewvsOldContrates"/>
      <sheetName val="QuotedOBRate"/>
      <sheetName val="HWData"/>
      <sheetName val="IMP_Rate"/>
      <sheetName val="Sheet1"/>
      <sheetName val="Rates1015"/>
      <sheetName val="HWAdders_DOX"/>
      <sheetName val="HWAdders_WPX"/>
      <sheetName val="HWAdders_IMP"/>
      <sheetName val="Jumbo"/>
      <sheetName val="Discount"/>
      <sheetName val="Rainbow"/>
      <sheetName val="Weight Break Charges"/>
      <sheetName val="Current_Tariff"/>
      <sheetName val="Unit_Costs"/>
      <sheetName val="Shipment_costs"/>
      <sheetName val="New_Cost"/>
      <sheetName val="New_Tariff"/>
      <sheetName val="Impact_on_Margins"/>
      <sheetName val="Full_tariff_Profile"/>
      <sheetName val="Full_Tariff_Shipments"/>
      <sheetName val="Revenue_Impact_Details"/>
      <sheetName val="Contract_Rates"/>
      <sheetName val="Weight_Break_Charges"/>
      <sheetName val="Current_Tariff1"/>
      <sheetName val="Unit_Costs1"/>
      <sheetName val="Shipment_costs1"/>
      <sheetName val="New_Cost1"/>
      <sheetName val="New_Tariff1"/>
      <sheetName val="Impact_on_Margins1"/>
      <sheetName val="Full_tariff_Profile1"/>
      <sheetName val="Full_Tariff_Shipments1"/>
      <sheetName val="Revenue_Impact_Details1"/>
      <sheetName val="Contract_Rates1"/>
      <sheetName val="Weight_Break_Charges1"/>
      <sheetName val="CNY"/>
      <sheetName val="Admin"/>
      <sheetName val="Parameters"/>
      <sheetName val="PIVOTS"/>
      <sheetName val="Expt Disc prepaid"/>
      <sheetName val="Discounts"/>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SETUP"/>
      <sheetName val="rates_input"/>
      <sheetName val="datos"/>
      <sheetName val="AU Zone"/>
      <sheetName val="Summary"/>
      <sheetName val="Net Rate-OB"/>
      <sheetName val="Zoning"/>
      <sheetName val="Main"/>
      <sheetName val="Benchmarking_later"/>
      <sheetName val="DOM 2ND Pricing Key Matrix"/>
      <sheetName val="DOM GR Pricing Key Matrix"/>
      <sheetName val="DOM ON Pricing Key Matrix"/>
      <sheetName val="Fee Exceptions APTv3.0"/>
      <sheetName val="IB INTL Pricing Key Matrix"/>
      <sheetName val="OB INTL Pricing Key Matrix"/>
      <sheetName val="Defined Names"/>
      <sheetName val="Customer Info"/>
      <sheetName val="1. Parcel Costs"/>
      <sheetName val="2. Summary"/>
      <sheetName val="SCHEDULE"/>
      <sheetName val="SURCHARGES"/>
      <sheetName val="DHL-DOX"/>
      <sheetName val="DHL-WPX"/>
      <sheetName val="WB"/>
      <sheetName val="WB USD"/>
      <sheetName val="OB Contracts"/>
      <sheetName val="Curr_conv"/>
      <sheetName val="ILV-LN_AG_Mengen"/>
      <sheetName val="ILV-LN_AG_Erlöse"/>
      <sheetName val="HKD"/>
      <sheetName val="New card vs old"/>
      <sheetName val="SG OPR"/>
      <sheetName val="Rates year by year"/>
      <sheetName val="#REF!"/>
      <sheetName val=" prelimanery BS"/>
      <sheetName val="Capital expenditures"/>
      <sheetName val="balance sheet"/>
      <sheetName val="Mail Division"/>
      <sheetName val="Income Statement"/>
      <sheetName val="Goodwill, non-rec."/>
      <sheetName val="Rev in %"/>
      <sheetName val="PRICING Prior Sorted"/>
      <sheetName val="Exchange rates"/>
      <sheetName val="IMP Rates"/>
      <sheetName val="Special rate"/>
      <sheetName val="Weightbreak in I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M_Contract"/>
      <sheetName val="WPM_Contract"/>
      <sheetName val="Data_Profile"/>
      <sheetName val="Existing Margin"/>
      <sheetName val="Discount Policy"/>
      <sheetName val="SG OPR"/>
      <sheetName val="Existing_Margin"/>
      <sheetName val="Discount_Policy"/>
      <sheetName val="SG_OPR"/>
      <sheetName val="Existing_Margin1"/>
      <sheetName val="Discount_Policy1"/>
      <sheetName val="SG_OPR1"/>
      <sheetName val="CNY"/>
      <sheetName val="Weight Break Charges"/>
      <sheetName val="IMP Rates"/>
      <sheetName val="Fuel Surcharge"/>
      <sheetName val="ReadyRate"/>
      <sheetName val="HWData"/>
      <sheetName val="HWAdders_DOX"/>
      <sheetName val="HWAdders_WPX"/>
      <sheetName val="zones_input"/>
      <sheetName val="control"/>
      <sheetName val="rates_input"/>
      <sheetName val="Summary"/>
      <sheetName val="SETUP"/>
      <sheetName val="Contracts"/>
      <sheetName val="#REF!"/>
      <sheetName val="Competitors"/>
      <sheetName val="DHL-DOX"/>
      <sheetName val="DHL-WPX"/>
      <sheetName val="Zoning"/>
      <sheetName val="datos"/>
      <sheetName val="1-7ZonenEuro+ROW"/>
      <sheetName val="Customer Info"/>
      <sheetName val="SURCHARGES"/>
      <sheetName val="1) Database Postage Cost"/>
      <sheetName val="Defined Names"/>
      <sheetName val="Request"/>
      <sheetName val="DOM 2ND Pricing Key Matrix"/>
      <sheetName val="DOM GR Pricing Key Matrix"/>
      <sheetName val="DOM ON Pricing Key Matrix"/>
      <sheetName val="Fee Exceptions APTv3.0"/>
      <sheetName val="IB INTL Pricing Key Matrix"/>
      <sheetName val="OB INTL Pricing Key Matrix"/>
      <sheetName val="Express"/>
      <sheetName val="New card vs old"/>
      <sheetName val="Parameters"/>
      <sheetName val="AU Zone"/>
      <sheetName val="Rerating"/>
      <sheetName val="Zones"/>
      <sheetName val="Current Tariff"/>
      <sheetName val="WB"/>
      <sheetName val="WB USD"/>
      <sheetName val="PIVOTS"/>
      <sheetName val="OB Contracts"/>
      <sheetName val="Discounts - lb"/>
      <sheetName val="Approved Discts-lb"/>
      <sheetName val=" prelimanery BS"/>
      <sheetName val="Capital expenditures"/>
      <sheetName val="balance sheet"/>
      <sheetName val="Mail Division"/>
      <sheetName val="Income Statement"/>
      <sheetName val="Goodwill, non-rec."/>
      <sheetName val="Rev in %"/>
      <sheetName val="Curr_conv"/>
      <sheetName val="MENU"/>
      <sheetName val="Komplettliste KPIs"/>
      <sheetName val="ILV-LN_AG_Mengen"/>
      <sheetName val="ILV-LN_AG_Erlöse"/>
      <sheetName val="Main"/>
      <sheetName val="Rates year by year"/>
      <sheetName val="Net Rate-OB"/>
      <sheetName val="Code"/>
      <sheetName val="Customer Distribution List"/>
      <sheetName val="Weightbreak in IBS"/>
      <sheetName val="VALIDATION MONO"/>
      <sheetName val="VALIDATION MULTI"/>
      <sheetName val="Ref"/>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ones"/>
      <sheetName val="Current Tariff"/>
      <sheetName val="Current Costs"/>
      <sheetName val="Current Cost Card $"/>
      <sheetName val="Current Margin card %"/>
      <sheetName val="Graph"/>
      <sheetName val="New Tariff"/>
      <sheetName val="New Costs"/>
      <sheetName val="New Cost Card $"/>
      <sheetName val="New Margin card %"/>
      <sheetName val="Competitors"/>
      <sheetName val="New card vs old"/>
      <sheetName val="Module1"/>
      <sheetName val="Module2"/>
      <sheetName val="Module3"/>
      <sheetName val="Module4"/>
      <sheetName val="Module5"/>
      <sheetName val="Module6"/>
      <sheetName val="Module7"/>
      <sheetName val="Module8"/>
      <sheetName val="HK_REVISED"/>
      <sheetName val="Admin"/>
      <sheetName val="CNY"/>
      <sheetName val="SG OPR"/>
      <sheetName val="SCHEDULE"/>
      <sheetName val="Customer Info"/>
      <sheetName val="SURCHARGES"/>
      <sheetName val="Parameters"/>
      <sheetName val="PIVOTS"/>
      <sheetName val="Special rate"/>
      <sheetName val="Weight Break Charges"/>
      <sheetName val="BASE GRAPHE"/>
      <sheetName val="Weightbreak in IBS"/>
      <sheetName val="EMN KPI's "/>
      <sheetName val="Expt Disc prepaid"/>
      <sheetName val="HKG"/>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Matrix"/>
      <sheetName val="Input Screen"/>
      <sheetName val="WPX"/>
      <sheetName val="DOX"/>
      <sheetName val="IMP"/>
      <sheetName val="DOM"/>
      <sheetName val="Jumbo and Junior"/>
      <sheetName val="Outbound Countries DOX,WPX"/>
      <sheetName val="Origin Countries for IMP"/>
      <sheetName val="Contracts"/>
      <sheetName val="Weight Break Charges"/>
      <sheetName val="CNY"/>
      <sheetName val="OB Contracts"/>
      <sheetName val="Net Rate-OB"/>
      <sheetName val="Zones"/>
      <sheetName val="Parameters"/>
      <sheetName val="PIVOTS"/>
      <sheetName val="Weightbreak in IBS"/>
      <sheetName val="Request"/>
      <sheetName val="Competitors"/>
      <sheetName val="New card vs old"/>
      <sheetName val="1999Rates_ref"/>
      <sheetName val="EMN KPI's "/>
      <sheetName val="Summary"/>
      <sheetName val="Express"/>
      <sheetName val="SURCHARGES"/>
      <sheetName val="Expt Disc prepaid"/>
      <sheetName val="Fuel Surcharge"/>
      <sheetName val="DHL-DOX"/>
      <sheetName val="DHL-WPX"/>
      <sheetName val="Zoning"/>
      <sheetName val="Weight Break-MYR&amp;USD"/>
      <sheetName val="datos"/>
      <sheetName val="zones_input"/>
      <sheetName val="control"/>
      <sheetName val="rates_input"/>
      <sheetName val="原始派送成本"/>
      <sheetName val="ReadyRate"/>
      <sheetName val="HWData"/>
      <sheetName val="HWAdders_DOX"/>
      <sheetName val="HWAdders_WPX"/>
      <sheetName val="Customer Info"/>
      <sheetName val="DOM 2ND Pricing Key Matrix"/>
      <sheetName val="DOM GR Pricing Key Matrix"/>
      <sheetName val="DOM ON Pricing Key Matrix"/>
      <sheetName val="Fee Exceptions APTv3.0"/>
      <sheetName val="IB INTL Pricing Key Matrix"/>
      <sheetName val="OB INTL Pricing Key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urrent Tariff"/>
      <sheetName val="Unit Costs"/>
      <sheetName val="Shipment costs"/>
      <sheetName val="Zones"/>
      <sheetName val="Competitors"/>
      <sheetName val="New Tariff"/>
      <sheetName val="Full Tariff Shipments"/>
      <sheetName val="Revenue Impact Details"/>
      <sheetName val="New card vs old"/>
      <sheetName val="Jumbo"/>
      <sheetName val="Proposed IB Tariff"/>
      <sheetName val="Rainbow"/>
      <sheetName val="Inbound ISRs"/>
      <sheetName val="OB Zone List"/>
      <sheetName val="0000000"/>
      <sheetName val="BLANK"/>
      <sheetName val="Conversion data"/>
      <sheetName val="doc"/>
      <sheetName val="nondoc"/>
      <sheetName val="WBs"/>
      <sheetName val="AU Cover Sheet"/>
      <sheetName val="VAS"/>
      <sheetName val="_OB_9.00"/>
      <sheetName val="_OB_12.00"/>
      <sheetName val="AU_OB_LCY"/>
      <sheetName val="AU_OB_Zone"/>
      <sheetName val="_IB_9.00"/>
      <sheetName val="_IB_12.00"/>
      <sheetName val="AU_IB_LCY"/>
      <sheetName val="AU_IB_Zone"/>
      <sheetName val="_DOM_9.00"/>
      <sheetName val="_DOM_12.00"/>
      <sheetName val="_DOM_LCY"/>
      <sheetName val="DOM_Zone"/>
      <sheetName val="_OB_ESI"/>
      <sheetName val="Export_ESI_Zone"/>
      <sheetName val="_IB_ESI"/>
      <sheetName val="Import_ESI_Zone"/>
      <sheetName val="_DOM_ESI"/>
      <sheetName val="Dom_ESI_Zone"/>
      <sheetName val="Terms and Conditions"/>
      <sheetName val="S&amp;S Ref"/>
      <sheetName val="Current_Tariff"/>
      <sheetName val="Unit_Costs"/>
      <sheetName val="Shipment_costs"/>
      <sheetName val="New_Tariff"/>
      <sheetName val="Full_Tariff_Shipments"/>
      <sheetName val="Revenue_Impact_Details"/>
      <sheetName val="New_card_vs_old"/>
      <sheetName val="Proposed_IB_Tariff"/>
      <sheetName val="Inbound_ISRs"/>
      <sheetName val="OB_Zone_List"/>
      <sheetName val="Conversion_data"/>
      <sheetName val="AU_Cover_Sheet"/>
      <sheetName val="_OB_9_00"/>
      <sheetName val="_OB_12_00"/>
      <sheetName val="_IB_9_00"/>
      <sheetName val="_IB_12_00"/>
      <sheetName val="_DOM_9_00"/>
      <sheetName val="_DOM_12_00"/>
      <sheetName val="Terms_and_Conditions"/>
      <sheetName val="Current_Tariff1"/>
      <sheetName val="Unit_Costs1"/>
      <sheetName val="Shipment_costs1"/>
      <sheetName val="New_Tariff1"/>
      <sheetName val="Full_Tariff_Shipments1"/>
      <sheetName val="Revenue_Impact_Details1"/>
      <sheetName val="New_card_vs_old1"/>
      <sheetName val="Proposed_IB_Tariff1"/>
      <sheetName val="Inbound_ISRs1"/>
      <sheetName val="OB_Zone_List1"/>
      <sheetName val="Conversion_data1"/>
      <sheetName val="AU_Cover_Sheet1"/>
      <sheetName val="_OB_9_001"/>
      <sheetName val="_OB_12_001"/>
      <sheetName val="_IB_9_001"/>
      <sheetName val="_IB_12_001"/>
      <sheetName val="_DOM_9_001"/>
      <sheetName val="_DOM_12_001"/>
      <sheetName val="Terms_and_Conditions1"/>
      <sheetName val="eqpmad2"/>
      <sheetName val="POWER ASSUMPTIONS"/>
      <sheetName val="Financ. Overview"/>
      <sheetName val="Toolbox"/>
      <sheetName val="SW-TEO"/>
      <sheetName val="Q_ILV-BER_IE"/>
      <sheetName val="L"/>
      <sheetName val="AU Zone"/>
      <sheetName val="Sheet1"/>
      <sheetName val="Current_Tariff2"/>
      <sheetName val="Unit_Costs2"/>
      <sheetName val="Shipment_costs2"/>
      <sheetName val="New_Tariff2"/>
      <sheetName val="Full_Tariff_Shipments2"/>
      <sheetName val="Revenue_Impact_Details2"/>
      <sheetName val="New_card_vs_old2"/>
      <sheetName val="Proposed_IB_Tariff2"/>
      <sheetName val="Inbound_ISRs2"/>
      <sheetName val="OB_Zone_List2"/>
      <sheetName val="Conversion_data2"/>
      <sheetName val="AU_Cover_Sheet2"/>
      <sheetName val="_OB_9_002"/>
      <sheetName val="_OB_12_002"/>
      <sheetName val="_IB_9_002"/>
      <sheetName val="_IB_12_002"/>
      <sheetName val="_DOM_9_002"/>
      <sheetName val="_DOM_12_002"/>
      <sheetName val="Terms_and_Conditions2"/>
      <sheetName val="S&amp;S_Ref"/>
      <sheetName val="AU_Zone"/>
      <sheetName val="Express"/>
      <sheetName val="Sheet2"/>
      <sheetName val="Parameters"/>
      <sheetName val="#REF!"/>
      <sheetName val="Weight Break Charges"/>
      <sheetName val="Request"/>
      <sheetName val="Discounts"/>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OB Contracts"/>
      <sheetName val="Debtor codes"/>
      <sheetName val="Sheet4"/>
      <sheetName val="RAW Data"/>
      <sheetName val="Sheet3"/>
      <sheetName val="OB Zones"/>
      <sheetName val="3C Zones"/>
      <sheetName val="Pacific OB Zones"/>
      <sheetName val="IB Zones"/>
      <sheetName val="Pacific_STD_Year_Matrix"/>
      <sheetName val="Pacific_STD_Year_Zones"/>
      <sheetName val="Territories Map"/>
      <sheetName val="OB_STD_Year"/>
      <sheetName val="OB_STD_Year_Zones"/>
      <sheetName val="OB_STD_Year_Matrix"/>
      <sheetName val="IB_STD_Year"/>
      <sheetName val="IB_STD_Year2"/>
      <sheetName val="IB_STD_Year_Zones"/>
      <sheetName val="3C_STD_Year"/>
      <sheetName val="3C_STD_Year_Matrix"/>
      <sheetName val="3C_STD_Year_Zones"/>
      <sheetName val="Caribbean_STD_Year"/>
      <sheetName val="Caribbean_STD_Year_Zones"/>
      <sheetName val="Pacific_STD_Year"/>
      <sheetName val="Q_ILV_ERGEBNIS"/>
      <sheetName val="Q_ILV-BER_IB"/>
      <sheetName val="Admin"/>
      <sheetName val="zones_input"/>
      <sheetName val="control"/>
      <sheetName val="Benchmarking_later"/>
      <sheetName val="rates_input"/>
      <sheetName val="List"/>
      <sheetName val="DHL-DOX"/>
      <sheetName val="DHL-WPX"/>
      <sheetName val="Zoning"/>
      <sheetName val="ME uninvoiced cons"/>
      <sheetName val="-&gt; EDV Budget"/>
      <sheetName val="Tool"/>
      <sheetName val="MM"/>
      <sheetName val="Min&amp;Inc"/>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Zone-OB"/>
      <sheetName val="Tariff-OB"/>
      <sheetName val="vs Old-OB"/>
      <sheetName val="Profile-OB"/>
      <sheetName val="Net Rate-OB"/>
      <sheetName val="Zone-IB"/>
      <sheetName val="Tariff-IB"/>
      <sheetName val="vs Old-IB"/>
      <sheetName val="Profile-IB"/>
      <sheetName val="Competitors"/>
      <sheetName val="Competitor Zones"/>
      <sheetName val="Cost"/>
      <sheetName val="Weight Break Charges"/>
      <sheetName val="vs_Old-OB"/>
      <sheetName val="Net_Rate-OB"/>
      <sheetName val="vs_Old-IB"/>
      <sheetName val="Competitor_Zones"/>
      <sheetName val="Weight_Break_Charges"/>
      <sheetName val="vs_Old-OB1"/>
      <sheetName val="Net_Rate-OB1"/>
      <sheetName val="vs_Old-IB1"/>
      <sheetName val="Competitor_Zones1"/>
      <sheetName val="Weight_Break_Charges1"/>
      <sheetName val="Zones"/>
      <sheetName val="Current Tariff"/>
      <sheetName val="HKD"/>
      <sheetName val="Fuel Surcharge"/>
      <sheetName val="Special rate"/>
      <sheetName val="SCHEDULE"/>
      <sheetName val="Summary"/>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AU Zone"/>
      <sheetName val="Parameters"/>
      <sheetName val="PIVOTS"/>
      <sheetName val="Pov"/>
      <sheetName val="#REF!"/>
      <sheetName val="Discounts"/>
      <sheetName val="Zoning"/>
      <sheetName val="DHL-DOX"/>
      <sheetName val="DHL-WPX"/>
      <sheetName val="原始派送成本"/>
      <sheetName val="Customer Info"/>
      <sheetName val="SURCHARGES"/>
      <sheetName val="SETUP"/>
      <sheetName val="ReadyRate"/>
      <sheetName val="HWData"/>
      <sheetName val="HWAdders_DOX"/>
      <sheetName val="HWAdders_WPX"/>
      <sheetName val="Defined Names"/>
      <sheetName val="Database Postage Cost"/>
      <sheetName val="Data Input"/>
      <sheetName val="Benchmarking_later"/>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Letter"/>
      <sheetName val="OB Rate Table"/>
      <sheetName val="IB Rate Table"/>
      <sheetName val="Step 5 - Zones"/>
      <sheetName val="data"/>
      <sheetName val="OB Contracts"/>
      <sheetName val="IB Contracts"/>
      <sheetName val="Step 1 - Contract Details"/>
      <sheetName val="Step 2 - OB Contracts"/>
      <sheetName val="Step 3 - IB Contracts"/>
      <sheetName val="Step 4 - OB Zone List"/>
      <sheetName val="Help"/>
      <sheetName val="Module1"/>
      <sheetName val="Net Rate-OB"/>
      <sheetName val="OB_Rate_Table"/>
      <sheetName val="IB_Rate_Table"/>
      <sheetName val="Step_5_-_Zones"/>
      <sheetName val="OB_Contracts"/>
      <sheetName val="IB_Contracts"/>
      <sheetName val="Step_1_-_Contract_Details"/>
      <sheetName val="Step_2_-_OB_Contracts"/>
      <sheetName val="Step_3_-_IB_Contracts"/>
      <sheetName val="Step_4_-_OB_Zone_List"/>
      <sheetName val="Net_Rate-OB"/>
      <sheetName val="OB_Rate_Table1"/>
      <sheetName val="IB_Rate_Table1"/>
      <sheetName val="Step_5_-_Zones1"/>
      <sheetName val="OB_Contracts1"/>
      <sheetName val="IB_Contracts1"/>
      <sheetName val="Step_1_-_Contract_Details1"/>
      <sheetName val="Step_2_-_OB_Contracts1"/>
      <sheetName val="Step_3_-_IB_Contracts1"/>
      <sheetName val="Step_4_-_OB_Zone_List1"/>
      <sheetName val="Net_Rate-OB1"/>
      <sheetName val="CNY"/>
      <sheetName val="Customer Info"/>
      <sheetName val="SURCHARGES"/>
      <sheetName val="SZXI02 Rate (HE 2T) v1.8"/>
      <sheetName val="ReadyRate"/>
      <sheetName val="HWData"/>
      <sheetName val="HWAdders_DOX"/>
      <sheetName val="HWAdders_WPX"/>
      <sheetName val="reference"/>
      <sheetName val="Discounts"/>
      <sheetName val="Competitors"/>
      <sheetName val="Zones"/>
      <sheetName val="Current Tariff"/>
      <sheetName val="Summary"/>
      <sheetName val="Zoning"/>
      <sheetName val="#REF!"/>
      <sheetName val="Expt Disc prepaid"/>
      <sheetName val="SCHEDULE"/>
      <sheetName val="Weight Break Charges"/>
      <sheetName val="Main"/>
      <sheetName val="Benchmarking_later"/>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B2C COSTS"/>
      <sheetName val="Defined Names"/>
      <sheetName val="1) Database Postage Cost"/>
      <sheetName val="1-7ZonenEuro+ROW"/>
      <sheetName val="Weight Break-MYR&amp;USD"/>
      <sheetName val="Fuel Surchar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Special rate"/>
      <sheetName val="Pricing2007"/>
      <sheetName val="For IBS (TDD)"/>
      <sheetName val="OB RateCard"/>
      <sheetName val="Pricing2007 Special"/>
      <sheetName val="For IBS Special +TDD"/>
      <sheetName val="OB RateCard Special"/>
      <sheetName val="OB TDD 9 - Print"/>
      <sheetName val="OB TDD 12 - Print"/>
      <sheetName val="OB Special TDD 9 - Print"/>
      <sheetName val="For IBS"/>
      <sheetName val="OB Special TDD 12 - Print"/>
      <sheetName val="Zone TDD - Print"/>
      <sheetName val="OB Express - Print"/>
      <sheetName val="IB Express - Print"/>
      <sheetName val="Jumbo - Print"/>
      <sheetName val="EPallet - Print"/>
      <sheetName val="Zone - Print"/>
      <sheetName val="Reference"/>
      <sheetName val="IB RateCard"/>
      <sheetName val="JB RateCard"/>
      <sheetName val="EP RateCard"/>
      <sheetName val="Zones"/>
      <sheetName val="ZoneCompare"/>
      <sheetName val="CNY"/>
      <sheetName val="Customer Info"/>
      <sheetName val="SURCHARGES"/>
      <sheetName val="Weightbreak in IBS"/>
      <sheetName val="OB Contracts"/>
      <sheetName val="SG OPR"/>
      <sheetName val="Weight Break-MYR&amp;USD"/>
      <sheetName val="zones_input"/>
      <sheetName val="control"/>
      <sheetName val="rates_input"/>
      <sheetName val="Weight Break Charges"/>
      <sheetName val="datos"/>
      <sheetName val="Expt Disc prepaid"/>
      <sheetName val="F2"/>
      <sheetName val="Pov"/>
      <sheetName val="Net Rate-OB"/>
      <sheetName val="SCHEDULE"/>
      <sheetName val="Competitors"/>
      <sheetName val="Summary"/>
      <sheetName val="SZXI02 Rate (HE 2T) v1.8"/>
      <sheetName val="Fuel Surcharge"/>
      <sheetName val="AU Zone"/>
      <sheetName val="1) Database Postage Cost"/>
      <sheetName val="Defined Names"/>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SETUP"/>
      <sheetName val="B2C COSTS"/>
      <sheetName val="EURO"/>
      <sheetName val="KH Rate Card 2007 (add 9EU for "/>
      <sheetName val="Rera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creen"/>
      <sheetName val="Rate Card"/>
      <sheetName val="Weightbreak in IBS"/>
      <sheetName val="list of weight break-Peninsula"/>
      <sheetName val="RO PT Proposal"/>
      <sheetName val="list of weight break-S&amp;S"/>
      <sheetName val="Special rate"/>
      <sheetName val="Input_Screen"/>
      <sheetName val="Rate_Card"/>
      <sheetName val="Weightbreak_in_IBS"/>
      <sheetName val="list_of_weight_break-Peninsula"/>
      <sheetName val="RO_PT_Proposal"/>
      <sheetName val="list_of_weight_break-S&amp;S"/>
      <sheetName val="Special_rate"/>
      <sheetName val="Input_Screen1"/>
      <sheetName val="Rate_Card1"/>
      <sheetName val="Weightbreak_in_IBS1"/>
      <sheetName val="list_of_weight_break-Peninsula1"/>
      <sheetName val="RO_PT_Proposal1"/>
      <sheetName val="list_of_weight_break-S&amp;S1"/>
      <sheetName val="Special_rate1"/>
      <sheetName val="Monatl. Kostenerfassung"/>
      <sheetName val="Weight Break Charges"/>
      <sheetName val="Portfolio Discount"/>
      <sheetName val="SZXI02 Rate (HE 2T) v1.8"/>
      <sheetName val="Expt Disc prepaid"/>
      <sheetName val="Main"/>
      <sheetName val="Benchmarking_later"/>
      <sheetName val="ZONES"/>
      <sheetName val="ReadyRate"/>
      <sheetName val="HWData"/>
      <sheetName val="HWAdders_DOX"/>
      <sheetName val="HWAdders_WPX"/>
      <sheetName val="Fuel Surcharge"/>
      <sheetName val="Goodwill, non-rec."/>
      <sheetName val="POV"/>
      <sheetName val="VALIDATION MONO"/>
      <sheetName val="VALIDATION MULTI"/>
      <sheetName val="Competitors"/>
      <sheetName val="OB Contracts"/>
      <sheetName val="SCHEDU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Discount Table"/>
      <sheetName val="Existing Rate"/>
      <sheetName val="reference"/>
      <sheetName val="1_Contract-adder"/>
      <sheetName val="1_Contract-adder&amp;multiplier"/>
      <sheetName val="WPX_Rate_SPM"/>
      <sheetName val="2_Contract-adder&amp;multiplier"/>
      <sheetName val="DOX_Rate_SPM"/>
      <sheetName val="WPX_SPM  Contract Discount"/>
      <sheetName val="2_Contract-adder"/>
      <sheetName val="1_Carat-adder"/>
      <sheetName val="Weight Break Charges"/>
      <sheetName val="Discount_Table"/>
      <sheetName val="Existing_Rate"/>
      <sheetName val="WPX_SPM__Contract_Discount"/>
      <sheetName val="Weight_Break_Charges"/>
      <sheetName val="Discount_Table1"/>
      <sheetName val="Existing_Rate1"/>
      <sheetName val="WPX_SPM__Contract_Discount1"/>
      <sheetName val="Weight_Break_Charges1"/>
      <sheetName val="Original_CeilingRates"/>
      <sheetName val="SCHEDULE"/>
      <sheetName val="SURCHARGES"/>
      <sheetName val="Portfolio Discount"/>
      <sheetName val="Zones"/>
      <sheetName val="Parameters"/>
      <sheetName val="PIVOTS"/>
      <sheetName val="Fuel Surcharge"/>
      <sheetName val="Customer Info"/>
      <sheetName val="Summary"/>
      <sheetName val="Competitors"/>
      <sheetName val="datos"/>
      <sheetName val="Formula"/>
      <sheetName val="Special rate"/>
      <sheetName val="SZXI02 Rate (HE 2T) v1.8"/>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Zonen(Aktion)"/>
      <sheetName val="Net Rate-OB"/>
      <sheetName val="Zoning"/>
      <sheetName val="SG OPR"/>
      <sheetName val="Defined Names"/>
      <sheetName val="Database Postage Cost"/>
      <sheetName val="Data Input"/>
      <sheetName val="zones_input"/>
      <sheetName val="control"/>
      <sheetName val="rates_input"/>
      <sheetName val="1) Database Postage Cost"/>
      <sheetName val="EURO"/>
      <sheetName val="HK SPI New OB Contracts_ver1"/>
      <sheetName val="Express"/>
      <sheetName val="Discounts"/>
      <sheetName val="POWER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x - MYR"/>
      <sheetName val="Wpx - MYR"/>
      <sheetName val="Zones"/>
      <sheetName val="Weight Break-MYR&amp;USD"/>
      <sheetName val="ReconDOX"/>
      <sheetName val="ReconWPX"/>
      <sheetName val="Dox - USD"/>
      <sheetName val="Wpx - USD"/>
      <sheetName val="HKD"/>
      <sheetName val="Admin"/>
      <sheetName val="Net Rate-OB"/>
      <sheetName val="reference"/>
      <sheetName val="Weight Break Charges"/>
      <sheetName val="SURCHARGES"/>
      <sheetName val="Customer Info"/>
      <sheetName val="Portfolio Discount"/>
      <sheetName val="EURO"/>
      <sheetName val="Parameters"/>
      <sheetName val="PIVOTS"/>
      <sheetName val="Special rate"/>
      <sheetName val="Request"/>
      <sheetName val="Formula"/>
      <sheetName val="Defined Names"/>
      <sheetName val="1. Parcel Costs"/>
      <sheetName val="2. Summary"/>
      <sheetName val="SETUP"/>
      <sheetName val="Weightbreak in I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
      <sheetName val="FDX Published"/>
      <sheetName val="FDXBand1"/>
      <sheetName val="FDXBand2"/>
      <sheetName val="FDXBand3"/>
      <sheetName val="FDXBand4"/>
      <sheetName val="FDXBand5"/>
      <sheetName val="FDXBand6-45%"/>
      <sheetName val="FDXBand7"/>
      <sheetName val="FDXBand8"/>
      <sheetName val="FDXBand9"/>
      <sheetName val="FDXBand10"/>
      <sheetName val="FDX Zones"/>
      <sheetName val="UPS-DOX"/>
      <sheetName val="UPS-WPX"/>
      <sheetName val="TNT-DOX"/>
      <sheetName val="TNT-WPX"/>
      <sheetName val="Zoning"/>
      <sheetName val="Weight Break-MYR&amp;USD"/>
      <sheetName val="FDX_Published"/>
      <sheetName val="FDX_Zones"/>
      <sheetName val="Weight_Break-MYR&amp;USD"/>
      <sheetName val="FDX_Published1"/>
      <sheetName val="FDX_Zones1"/>
      <sheetName val="Weight_Break-MYR&amp;USD1"/>
      <sheetName val="ILV-LN_AG_Mengen"/>
      <sheetName val="ILV-LN_AG_Erlöse"/>
      <sheetName val="Customer Info"/>
      <sheetName val="Net Rate-OB"/>
      <sheetName val="Summary"/>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Expt Disc prepaid"/>
      <sheetName val="Zones"/>
      <sheetName val="reference"/>
      <sheetName val="ReadyRate"/>
      <sheetName val="HWData"/>
      <sheetName val="HWAdders_DOX"/>
      <sheetName val="HWAdders_WPX"/>
      <sheetName val="Parameters"/>
      <sheetName val="PIVOTS"/>
      <sheetName val="Defined Names"/>
      <sheetName val="SURCHARGES"/>
      <sheetName val="Weight Break Charges"/>
      <sheetName val="Special rate"/>
      <sheetName val="Discounts"/>
      <sheetName val="SETUP"/>
      <sheetName val="SCHEDULE"/>
      <sheetName val="datos"/>
      <sheetName val="Portfolio Discount"/>
      <sheetName val="Main"/>
      <sheetName val="Benchmarking_later"/>
      <sheetName val="原始派送成本"/>
      <sheetName val="Express"/>
      <sheetName val="Competitors"/>
      <sheetName val="New card vs old"/>
      <sheetName val="Weightbreak in IBS"/>
      <sheetName val="Database Postage Cost"/>
      <sheetName val="Data Input"/>
      <sheetName val="zones_input"/>
      <sheetName val="control"/>
      <sheetName val="rates_input"/>
      <sheetName val="Form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报价目录"/>
      <sheetName val="  美国小包特快"/>
      <sheetName val="美国小包特惠"/>
      <sheetName val="美国小包带电特惠"/>
      <sheetName val="美国小包带电特快"/>
      <sheetName val="加拿大普货"/>
      <sheetName val="加拿大带电"/>
      <sheetName val="英国小包"/>
      <sheetName val="中东小包"/>
      <sheetName val="澳洲小包普货"/>
      <sheetName val="澳洲小包带电"/>
      <sheetName val="德国小包"/>
      <sheetName val="法国小包"/>
      <sheetName val="禁运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Info"/>
      <sheetName val="Next Day Comm Chart"/>
      <sheetName val="Next Day Resi Chart"/>
      <sheetName val="Saver Comm Chart"/>
      <sheetName val="Saver Resi Chart"/>
      <sheetName val="2nd Day AM Comm Chart"/>
      <sheetName val="2nd Day AM Resi Chart"/>
      <sheetName val="2nd Day Comm Chart"/>
      <sheetName val="2nd Day Resi Chart"/>
      <sheetName val="3 Day Select Comm Chart"/>
      <sheetName val="3 Day Select Resi Chart"/>
      <sheetName val="Ground Comm Chart"/>
      <sheetName val="Ground Resi Chart"/>
      <sheetName val="Ground CWT Chart"/>
      <sheetName val="SURCHARGES"/>
      <sheetName val="Ground CWT List"/>
      <sheetName val="1DA List Rates"/>
      <sheetName val="Saver List Rates"/>
      <sheetName val="2DA AM List Rates"/>
      <sheetName val="2DA List Rates"/>
      <sheetName val="3DS List Rates"/>
      <sheetName val="Ground Comm List Rates"/>
      <sheetName val="Ground Resi List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Y"/>
      <sheetName val="ID"/>
      <sheetName val="NZ"/>
      <sheetName val="TH"/>
      <sheetName val="CN"/>
      <sheetName val="CN Zone"/>
      <sheetName val="AU"/>
      <sheetName val="AU Zone"/>
      <sheetName val="Zones"/>
      <sheetName val="Weight Break Charges"/>
      <sheetName val="Competitors"/>
      <sheetName val="Special rate"/>
      <sheetName val="Current Tariff"/>
      <sheetName val="ME uninvoiced cons"/>
      <sheetName val="-&gt; EDV Budget"/>
      <sheetName val="Tool"/>
      <sheetName val="Express"/>
      <sheetName val="Parameters"/>
      <sheetName val="#REF!"/>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IMP Rates"/>
      <sheetName val="MM"/>
      <sheetName val="Financ. Overview"/>
      <sheetName val="Min&amp;Inc"/>
      <sheetName val="DHL-DOX"/>
      <sheetName val="DHL-WPX"/>
      <sheetName val="Zo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by weight"/>
      <sheetName val="TNT-DOX"/>
      <sheetName val="TNT-WPX"/>
      <sheetName val="DHL-DOX"/>
      <sheetName val="DHL-WPX"/>
      <sheetName val="Fedex-DOX"/>
      <sheetName val="Fedex-WPX"/>
      <sheetName val="Fedex-flatrating"/>
      <sheetName val="Zoning"/>
      <sheetName val="DHL_DOX"/>
      <sheetName val="DHL_WPX"/>
      <sheetName val="Competitors"/>
      <sheetName val="Comparison-by_weight"/>
      <sheetName val="Comparison-by_weight1"/>
      <sheetName val="Q_ILV-BER_IB"/>
      <sheetName val="ZONES"/>
      <sheetName val="AU Zone"/>
      <sheetName val="Current Tariff"/>
      <sheetName val=" prelimanery BS"/>
      <sheetName val="Capital expenditures"/>
      <sheetName val="balance sheet"/>
      <sheetName val="Mail Division"/>
      <sheetName val="Income Statement"/>
      <sheetName val="Goodwill, non-rec."/>
      <sheetName val="Rev in %"/>
      <sheetName val="#REF!"/>
      <sheetName val="WB"/>
      <sheetName val="WB USD"/>
      <sheetName val="CURR"/>
      <sheetName val="ZONE"/>
      <sheetName val="Sheet1"/>
      <sheetName val="Debtor codes"/>
      <sheetName val="Express"/>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Parameters"/>
      <sheetName val="New card vs old"/>
      <sheetName val="MM"/>
      <sheetName val="ME uninvoiced cons"/>
      <sheetName val="-&gt; EDV Budget"/>
      <sheetName val="Tool"/>
      <sheetName val="Weight Break Charges"/>
      <sheetName val="PRICING Prior Sorted"/>
      <sheetName val="Exchange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Matrix"/>
      <sheetName val="Input Screen"/>
      <sheetName val="WPX"/>
      <sheetName val="DOX"/>
      <sheetName val="IMP"/>
      <sheetName val="DOM"/>
      <sheetName val="Jumbo and Junior"/>
      <sheetName val="Outbound Countries DOX,WPX"/>
      <sheetName val="Origin Countries for IMP"/>
      <sheetName val="Contracts"/>
      <sheetName val="Weight Break Charges"/>
      <sheetName val="Contract_Matrix"/>
      <sheetName val="Input_Screen"/>
      <sheetName val="Jumbo_and_Junior"/>
      <sheetName val="Outbound_Countries_DOX,WPX"/>
      <sheetName val="Origin_Countries_for_IMP"/>
      <sheetName val="Weight_Break_Charges"/>
      <sheetName val="Contract_Matrix1"/>
      <sheetName val="Input_Screen1"/>
      <sheetName val="Jumbo_and_Junior1"/>
      <sheetName val="Outbound_Countries_DOX,WPX1"/>
      <sheetName val="Origin_Countries_for_IMP1"/>
      <sheetName val="Weight_Break_Charges1"/>
      <sheetName val="Special rate"/>
      <sheetName val="Zones"/>
      <sheetName val="Net Rate-OB"/>
      <sheetName val="Q_ILV_ERGEBNIS"/>
      <sheetName val="Express"/>
      <sheetName val="Parameters"/>
      <sheetName val="Competitors"/>
      <sheetName val="New card vs old"/>
      <sheetName val="PRICING Prior Sorted"/>
      <sheetName val="Exchange rates"/>
      <sheetName val="Min&amp;Inc"/>
      <sheetName val="Current Tariff"/>
      <sheetName val="SETUP"/>
      <sheetName val="#REF!"/>
      <sheetName val="Q_ILV-BER_IE"/>
      <sheetName val="DHL-DOX"/>
      <sheetName val="DHL-WPX"/>
      <sheetName val="Zoning"/>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Tariff"/>
      <sheetName val="Current Costs"/>
      <sheetName val="Current Cost Card $"/>
      <sheetName val="Current Margin card %"/>
      <sheetName val="Graph"/>
      <sheetName val="Zones"/>
      <sheetName val="New Tariff"/>
      <sheetName val="New Costs"/>
      <sheetName val="New Cost Card $"/>
      <sheetName val="New Margin card % "/>
      <sheetName val="Competitors"/>
      <sheetName val="New card vs old"/>
      <sheetName val="Contract Rates"/>
      <sheetName val="Contract Rates Schedule"/>
      <sheetName val="Discount"/>
      <sheetName val="New Margin card %"/>
      <sheetName val="Module1"/>
      <sheetName val="Module2"/>
      <sheetName val="Module3"/>
      <sheetName val="Module4"/>
      <sheetName val="Module5"/>
      <sheetName val="Sheet1"/>
      <sheetName val="Sheet2"/>
      <sheetName val="Sheet3"/>
      <sheetName val="Unit Costs"/>
      <sheetName val="Shipment costs"/>
      <sheetName val="Jumbo"/>
      <sheetName val="Rainbow"/>
      <sheetName val="Module6"/>
      <sheetName val="Module7"/>
      <sheetName val="Module8"/>
      <sheetName val="SGTRM98"/>
      <sheetName val="Current_Tariff"/>
      <sheetName val="Current_Costs"/>
      <sheetName val="Current_Cost_Card_$"/>
      <sheetName val="Current_Margin_card_%"/>
      <sheetName val="New_Tariff"/>
      <sheetName val="New_Costs"/>
      <sheetName val="New_Cost_Card_$"/>
      <sheetName val="New_Margin_card_%_"/>
      <sheetName val="New_card_vs_old"/>
      <sheetName val="Contract_Rates"/>
      <sheetName val="Contract_Rates_Schedule"/>
      <sheetName val="New_Margin_card_%"/>
      <sheetName val="Unit_Costs"/>
      <sheetName val="Shipment_costs"/>
      <sheetName val="SW-TEO"/>
      <sheetName val="G.1R-Shou COP Gf"/>
      <sheetName val="eqpmad2"/>
      <sheetName val="MM"/>
      <sheetName val="Current_Tariff1"/>
      <sheetName val="Current_Costs1"/>
      <sheetName val="Current_Cost_Card_$1"/>
      <sheetName val="Current_Margin_card_%1"/>
      <sheetName val="New_Tariff1"/>
      <sheetName val="New_Costs1"/>
      <sheetName val="New_Cost_Card_$1"/>
      <sheetName val="New_Margin_card_%1"/>
      <sheetName val="New_card_vs_old1"/>
      <sheetName val="ILV-Ber_iB_MER"/>
      <sheetName val="原始派送成本"/>
      <sheetName val=" Targets"/>
      <sheetName val="QoS pablo"/>
      <sheetName val="DHL-DOX"/>
      <sheetName val="DHL-WPX"/>
      <sheetName val="Zoning"/>
      <sheetName val="Express"/>
      <sheetName val="Parameters"/>
      <sheetName val="Current_Tariff2"/>
      <sheetName val="Current_Costs2"/>
      <sheetName val="Current_Cost_Card_$2"/>
      <sheetName val="Current_Margin_card_%2"/>
      <sheetName val="New_Tariff2"/>
      <sheetName val="New_Costs2"/>
      <sheetName val="New_Cost_Card_$2"/>
      <sheetName val="New_Margin_card_%_1"/>
      <sheetName val="New_card_vs_old2"/>
      <sheetName val="Contract_Rates1"/>
      <sheetName val="Contract_Rates_Schedule1"/>
      <sheetName val="New_Margin_card_%2"/>
      <sheetName val="Unit_Costs1"/>
      <sheetName val="Shipment_costs1"/>
      <sheetName val="Request"/>
      <sheetName val="Discounts"/>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REF!"/>
      <sheetName val="Weight Break Charges"/>
      <sheetName val="Tätigkeiten für die IP"/>
      <sheetName val="Expt Disc prepaid"/>
      <sheetName val="ME uninvoiced cons"/>
      <sheetName val="-&gt; EDV Budget"/>
      <sheetName val="Tool"/>
      <sheetName val="Min&amp;Inc"/>
      <sheetName val="SETUP"/>
      <sheetName val="Summary"/>
      <sheetName val="Q_ILV-BER_IE"/>
      <sheetName val="EURO"/>
      <sheetName val="HKD"/>
      <sheetName val="Admin"/>
      <sheetName val="PIVOTS"/>
      <sheetName val="BASE GRAPHE"/>
      <sheetName val="HK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Matrix"/>
      <sheetName val="Input Screen"/>
      <sheetName val="WPX"/>
      <sheetName val="DOX"/>
      <sheetName val="IMP"/>
      <sheetName val="DOM"/>
      <sheetName val="Jumbo and Junior"/>
      <sheetName val="Outbound Countries DOX,WPX"/>
      <sheetName val="Origin Countries for IMP"/>
      <sheetName val="Contracts"/>
      <sheetName val="Weight Break Charges"/>
      <sheetName val="Contract_Matrix"/>
      <sheetName val="Input_Screen"/>
      <sheetName val="Jumbo_and_Junior"/>
      <sheetName val="Outbound_Countries_DOX,WPX"/>
      <sheetName val="Origin_Countries_for_IMP"/>
      <sheetName val="Weight_Break_Charges"/>
      <sheetName val="Contract_Matrix1"/>
      <sheetName val="Input_Screen1"/>
      <sheetName val="Jumbo_and_Junior1"/>
      <sheetName val="Outbound_Countries_DOX,WPX1"/>
      <sheetName val="Origin_Countries_for_IMP1"/>
      <sheetName val="Weight_Break_Charges1"/>
      <sheetName val="Competitors"/>
      <sheetName val="ILVD701-"/>
      <sheetName val="CNY"/>
      <sheetName val="Admin"/>
      <sheetName val="Express"/>
      <sheetName val="Parameters"/>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ME uninvoiced cons"/>
      <sheetName val="-&gt; EDV Budget"/>
      <sheetName val="Tool"/>
      <sheetName val="Sheet2"/>
      <sheetName val="DHL-DOX"/>
      <sheetName val="DHL-WPX"/>
      <sheetName val="Zoning"/>
      <sheetName val="#REF!"/>
      <sheetName val="Zones"/>
      <sheetName val="IMP Rates"/>
      <sheetName val="Current Tariff"/>
      <sheetName val="HKD"/>
      <sheetName val="Discounts"/>
      <sheetName val="Tätigkeiten für die IP"/>
      <sheetName val="Expt Disc prepaid"/>
      <sheetName val="Ref"/>
      <sheetName val="Summary"/>
      <sheetName val="AU Zone"/>
      <sheetName val="datos"/>
      <sheetName val="Belgium BS &amp; CF"/>
      <sheetName val="Belgium K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mp Benchmarking"/>
      <sheetName val="Benchmarking_later"/>
      <sheetName val="Benchmarking matrix"/>
      <sheetName val="Switching Premium"/>
      <sheetName val="Zoning"/>
      <sheetName val="DHL OB DR"/>
      <sheetName val="DHL OB SR"/>
      <sheetName val="DHL OB LR"/>
      <sheetName val="Express Pallet"/>
      <sheetName val="Express Pallet zoning"/>
      <sheetName val="Jumbo"/>
      <sheetName val="TDD"/>
      <sheetName val="TDD zoning"/>
      <sheetName val="EXPRESS4YOU"/>
      <sheetName val="DOM"/>
      <sheetName val="FDX OB DR"/>
      <sheetName val="FDX OB SR"/>
      <sheetName val="FDX OB LR"/>
      <sheetName val="FDX ZONES IB &amp; OB"/>
      <sheetName val="TNT OB DR"/>
      <sheetName val="TNT OB SR"/>
      <sheetName val="TNT OB DHL LR"/>
      <sheetName val="TNT ZONES IB &amp; OB"/>
      <sheetName val="UPS OB DR"/>
      <sheetName val="UPS OB SR"/>
      <sheetName val="UPS OB LR"/>
      <sheetName val="UPS ZONES IB &amp; OB"/>
      <sheetName val="COMP OB DR"/>
      <sheetName val="COMP OB SR"/>
      <sheetName val="COMP OB DHL LR"/>
      <sheetName val="COMP ZONES IB &amp; OB"/>
      <sheetName val="Contract Description"/>
      <sheetName val="Discount Policy"/>
      <sheetName val="ILVD701-"/>
      <sheetName val="Summary"/>
      <sheetName val="SETUP"/>
      <sheetName val="zones_input"/>
      <sheetName val="control"/>
      <sheetName val="rates_input"/>
      <sheetName val="HKD"/>
      <sheetName val="ZONES"/>
      <sheetName val="SCHEDULE"/>
      <sheetName val="Competitors"/>
      <sheetName val="Current Tariff"/>
      <sheetName val="SPI 3 OB Input template"/>
      <sheetName val="#REF!"/>
      <sheetName val="HKG"/>
      <sheetName val="Request"/>
      <sheetName val="Shipments - kg current"/>
      <sheetName val="Shipments - lb current"/>
      <sheetName val="Approved Discts-lb"/>
      <sheetName val="TempVariables"/>
      <sheetName val="Shipments - current"/>
      <sheetName val="Shipments - kg"/>
      <sheetName val="Discounts - kg"/>
      <sheetName val="Shipments - lb"/>
      <sheetName val="Discounts - lb"/>
      <sheetName val="Countries"/>
      <sheetName val="SG OPR"/>
      <sheetName val="Weight Break Charges"/>
      <sheetName val="Discounts"/>
      <sheetName val="原始派送成本"/>
      <sheetName val="Express"/>
      <sheetName val="Parameters"/>
      <sheetName val="DOM 2ND Pricing Key Matrix"/>
      <sheetName val="DOM GR Pricing Key Matrix"/>
      <sheetName val="DOM ON Pricing Key Matrix"/>
      <sheetName val="Fee Exceptions APTv3.0"/>
      <sheetName val="IB INTL Pricing Key Matrix"/>
      <sheetName val="OB INTL Pricing Key Matrix"/>
      <sheetName val="Weightbreak in IBS"/>
      <sheetName val="Portfolio Discount"/>
      <sheetName val="Expt Disc prepaid"/>
      <sheetName val="Rerating"/>
      <sheetName val="Fuel Surcharge"/>
      <sheetName val="New card vs old"/>
      <sheetName val="SURCHARGES"/>
      <sheetName val="OB Contracts"/>
      <sheetName val="Weight Break-MYR&amp;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8"/>
  <sheetViews>
    <sheetView topLeftCell="A8" zoomScale="60" zoomScaleNormal="60" workbookViewId="0">
      <selection activeCell="W28" sqref="W28"/>
    </sheetView>
  </sheetViews>
  <sheetFormatPr defaultColWidth="9" defaultRowHeight="18.75"/>
  <cols>
    <col min="1" max="1" width="31.75" style="33" customWidth="1"/>
    <col min="2" max="4" width="15.5" style="32" customWidth="1"/>
    <col min="5" max="5" width="12.625" style="32"/>
    <col min="6" max="6" width="15.375" style="32"/>
    <col min="7" max="7" width="15.875" style="32" customWidth="1"/>
    <col min="8" max="11" width="9" style="32"/>
    <col min="12" max="12" width="12.5" style="32" customWidth="1"/>
    <col min="13" max="13" width="13" style="32" customWidth="1"/>
    <col min="14" max="14" width="14.25" style="32" hidden="1" customWidth="1"/>
    <col min="15" max="15" width="9.625" style="32"/>
    <col min="16" max="16" width="15" style="32" hidden="1" customWidth="1"/>
    <col min="17" max="17" width="9.625" style="32" hidden="1" customWidth="1"/>
    <col min="18" max="18" width="12.875" style="32" hidden="1" customWidth="1"/>
    <col min="19" max="22" width="9" style="32" customWidth="1"/>
    <col min="23" max="23" width="13.5" style="32" customWidth="1"/>
    <col min="24" max="24" width="17.5" style="32" customWidth="1"/>
    <col min="25" max="26" width="14.125" style="32" customWidth="1"/>
    <col min="27" max="27" width="13.125" style="32" customWidth="1"/>
    <col min="28" max="28" width="14.625" style="32" customWidth="1"/>
    <col min="29" max="30" width="18.5" style="32" customWidth="1"/>
    <col min="31" max="32" width="14" style="32" customWidth="1"/>
    <col min="33" max="33" width="9" style="32"/>
    <col min="34" max="34" width="12.5" style="32" customWidth="1"/>
    <col min="35" max="35" width="22" style="32" customWidth="1"/>
    <col min="36" max="16384" width="9" style="32"/>
  </cols>
  <sheetData>
    <row r="1" spans="1:35" ht="36">
      <c r="A1" s="135" t="s">
        <v>0</v>
      </c>
      <c r="B1" s="34" t="s">
        <v>1</v>
      </c>
      <c r="C1" s="132" t="s">
        <v>2</v>
      </c>
      <c r="D1" s="132"/>
      <c r="E1" s="132"/>
      <c r="F1" s="34"/>
      <c r="G1" s="34" t="s">
        <v>3</v>
      </c>
      <c r="H1" s="34" t="s">
        <v>4</v>
      </c>
      <c r="I1" s="34" t="s">
        <v>5</v>
      </c>
      <c r="J1" s="34" t="s">
        <v>6</v>
      </c>
      <c r="K1" s="34" t="s">
        <v>7</v>
      </c>
      <c r="L1" s="35" t="s">
        <v>8</v>
      </c>
      <c r="M1" s="35" t="s">
        <v>9</v>
      </c>
      <c r="N1" s="34" t="s">
        <v>10</v>
      </c>
      <c r="O1" s="34" t="s">
        <v>11</v>
      </c>
      <c r="P1" s="34" t="s">
        <v>12</v>
      </c>
      <c r="Q1" s="34" t="s">
        <v>13</v>
      </c>
      <c r="R1" s="34" t="s">
        <v>14</v>
      </c>
      <c r="S1" s="132" t="s">
        <v>15</v>
      </c>
      <c r="T1" s="132"/>
      <c r="U1" s="34" t="s">
        <v>16</v>
      </c>
      <c r="V1" s="132" t="s">
        <v>17</v>
      </c>
      <c r="W1" s="136" t="s">
        <v>18</v>
      </c>
      <c r="X1" s="144" t="s">
        <v>19</v>
      </c>
      <c r="Y1" s="145"/>
      <c r="Z1" s="36"/>
      <c r="AA1" s="139" t="s">
        <v>20</v>
      </c>
      <c r="AB1" s="144" t="s">
        <v>21</v>
      </c>
      <c r="AC1" s="145"/>
      <c r="AD1" s="36"/>
      <c r="AE1" s="144" t="s">
        <v>22</v>
      </c>
      <c r="AF1" s="145"/>
      <c r="AH1" s="148" t="s">
        <v>23</v>
      </c>
      <c r="AI1" s="148"/>
    </row>
    <row r="2" spans="1:35" ht="34.5">
      <c r="A2" s="135"/>
      <c r="B2" s="38" t="s">
        <v>24</v>
      </c>
      <c r="C2" s="133" t="s">
        <v>25</v>
      </c>
      <c r="D2" s="133"/>
      <c r="E2" s="133"/>
      <c r="F2" s="38"/>
      <c r="G2" s="38" t="s">
        <v>26</v>
      </c>
      <c r="H2" s="38" t="s">
        <v>26</v>
      </c>
      <c r="I2" s="38" t="s">
        <v>26</v>
      </c>
      <c r="J2" s="38" t="s">
        <v>27</v>
      </c>
      <c r="K2" s="38" t="s">
        <v>28</v>
      </c>
      <c r="L2" s="39" t="s">
        <v>29</v>
      </c>
      <c r="M2" s="40" t="s">
        <v>30</v>
      </c>
      <c r="N2" s="38" t="s">
        <v>31</v>
      </c>
      <c r="O2" s="38" t="s">
        <v>25</v>
      </c>
      <c r="P2" s="38" t="s">
        <v>25</v>
      </c>
      <c r="Q2" s="38" t="s">
        <v>32</v>
      </c>
      <c r="R2" s="38" t="s">
        <v>32</v>
      </c>
      <c r="S2" s="133" t="s">
        <v>25</v>
      </c>
      <c r="T2" s="133"/>
      <c r="U2" s="38" t="s">
        <v>25</v>
      </c>
      <c r="V2" s="132"/>
      <c r="W2" s="137"/>
      <c r="X2" s="146"/>
      <c r="Y2" s="147"/>
      <c r="Z2" s="42"/>
      <c r="AA2" s="139"/>
      <c r="AB2" s="146"/>
      <c r="AC2" s="147"/>
      <c r="AD2" s="42"/>
      <c r="AE2" s="146"/>
      <c r="AF2" s="147"/>
      <c r="AH2" s="148"/>
      <c r="AI2" s="148"/>
    </row>
    <row r="3" spans="1:35" ht="18">
      <c r="A3" s="135"/>
      <c r="B3" s="43" t="s">
        <v>33</v>
      </c>
      <c r="C3" s="134" t="s">
        <v>34</v>
      </c>
      <c r="D3" s="134"/>
      <c r="E3" s="134"/>
      <c r="F3" s="43"/>
      <c r="G3" s="43" t="s">
        <v>35</v>
      </c>
      <c r="H3" s="43" t="s">
        <v>35</v>
      </c>
      <c r="I3" s="43" t="s">
        <v>35</v>
      </c>
      <c r="J3" s="43" t="s">
        <v>33</v>
      </c>
      <c r="K3" s="43" t="s">
        <v>34</v>
      </c>
      <c r="L3" s="44" t="s">
        <v>34</v>
      </c>
      <c r="M3" s="44" t="s">
        <v>33</v>
      </c>
      <c r="N3" s="43" t="s">
        <v>33</v>
      </c>
      <c r="O3" s="43" t="s">
        <v>33</v>
      </c>
      <c r="P3" s="43" t="s">
        <v>33</v>
      </c>
      <c r="Q3" s="43" t="s">
        <v>35</v>
      </c>
      <c r="R3" s="43" t="s">
        <v>33</v>
      </c>
      <c r="S3" s="134" t="s">
        <v>34</v>
      </c>
      <c r="T3" s="134"/>
      <c r="U3" s="43"/>
      <c r="V3" s="132"/>
      <c r="W3" s="137"/>
      <c r="X3" s="132" t="s">
        <v>36</v>
      </c>
      <c r="Y3" s="132" t="s">
        <v>37</v>
      </c>
      <c r="Z3" s="34"/>
      <c r="AA3" s="139"/>
      <c r="AB3" s="132" t="s">
        <v>36</v>
      </c>
      <c r="AC3" s="132" t="s">
        <v>38</v>
      </c>
      <c r="AD3" s="141"/>
      <c r="AE3" s="132" t="s">
        <v>36</v>
      </c>
      <c r="AF3" s="132" t="s">
        <v>38</v>
      </c>
      <c r="AH3" s="143" t="s">
        <v>39</v>
      </c>
      <c r="AI3" s="143" t="s">
        <v>37</v>
      </c>
    </row>
    <row r="4" spans="1:35" ht="105" customHeight="1">
      <c r="A4" s="135"/>
      <c r="B4" s="47" t="s">
        <v>40</v>
      </c>
      <c r="C4" s="47" t="s">
        <v>41</v>
      </c>
      <c r="D4" s="47" t="s">
        <v>18</v>
      </c>
      <c r="E4" s="47" t="s">
        <v>36</v>
      </c>
      <c r="F4" s="94" t="s">
        <v>42</v>
      </c>
      <c r="G4" s="48" t="s">
        <v>43</v>
      </c>
      <c r="H4" s="47" t="s">
        <v>44</v>
      </c>
      <c r="I4" s="47" t="s">
        <v>45</v>
      </c>
      <c r="J4" s="47" t="s">
        <v>46</v>
      </c>
      <c r="K4" s="47" t="s">
        <v>47</v>
      </c>
      <c r="L4" s="49" t="s">
        <v>48</v>
      </c>
      <c r="M4" s="47" t="s">
        <v>39</v>
      </c>
      <c r="N4" s="47" t="s">
        <v>49</v>
      </c>
      <c r="O4" s="47" t="s">
        <v>50</v>
      </c>
      <c r="P4" s="50"/>
      <c r="Q4" s="47" t="s">
        <v>51</v>
      </c>
      <c r="R4" s="47"/>
      <c r="S4" s="50" t="s">
        <v>52</v>
      </c>
      <c r="T4" s="50" t="s">
        <v>53</v>
      </c>
      <c r="U4" s="47"/>
      <c r="V4" s="132"/>
      <c r="W4" s="138"/>
      <c r="X4" s="132"/>
      <c r="Y4" s="132"/>
      <c r="Z4" s="34"/>
      <c r="AA4" s="139"/>
      <c r="AB4" s="132"/>
      <c r="AC4" s="132"/>
      <c r="AD4" s="142"/>
      <c r="AE4" s="132"/>
      <c r="AF4" s="132"/>
      <c r="AH4" s="143"/>
      <c r="AI4" s="143"/>
    </row>
    <row r="5" spans="1:35" ht="87.95" customHeight="1">
      <c r="A5" s="51" t="s">
        <v>54</v>
      </c>
      <c r="B5" s="46">
        <v>1000</v>
      </c>
      <c r="C5" s="46" t="s">
        <v>55</v>
      </c>
      <c r="D5" s="95" t="s">
        <v>56</v>
      </c>
      <c r="E5" s="46">
        <v>0</v>
      </c>
      <c r="F5" s="46" t="e">
        <f>VLOOKUP(D5,#REF!,11,FALSE)</f>
        <v>#REF!</v>
      </c>
      <c r="G5" s="46" t="e">
        <f>#REF!</f>
        <v>#REF!</v>
      </c>
      <c r="H5" s="53" t="e">
        <f>#REF!</f>
        <v>#REF!</v>
      </c>
      <c r="I5" s="46" t="e">
        <f>#REF!</f>
        <v>#REF!</v>
      </c>
      <c r="J5" s="46">
        <v>1.1000000000000001</v>
      </c>
      <c r="K5" s="46" t="e">
        <f>#REF!</f>
        <v>#REF!</v>
      </c>
      <c r="L5" s="53" t="e">
        <f>#REF!</f>
        <v>#REF!</v>
      </c>
      <c r="M5" s="53" t="e">
        <f>#REF!</f>
        <v>#REF!</v>
      </c>
      <c r="N5" s="54">
        <v>0</v>
      </c>
      <c r="O5" s="46" t="e">
        <f>#REF!</f>
        <v>#REF!</v>
      </c>
      <c r="P5" s="46">
        <v>0</v>
      </c>
      <c r="Q5" s="46" t="e">
        <f>#REF!</f>
        <v>#REF!</v>
      </c>
      <c r="R5" s="46">
        <v>0</v>
      </c>
      <c r="S5" s="46">
        <v>0</v>
      </c>
      <c r="T5" s="46">
        <v>0.3</v>
      </c>
      <c r="U5" s="46">
        <v>0</v>
      </c>
      <c r="V5" s="46">
        <v>0</v>
      </c>
      <c r="W5" s="95" t="s">
        <v>56</v>
      </c>
      <c r="X5" s="37" t="e">
        <f>E5+G5+H5+I5+K5+L5+#REF!+#REF!+O5+P5+Q5+S5+U5+V5+M5</f>
        <v>#REF!</v>
      </c>
      <c r="Y5" s="55" t="e">
        <f t="shared" ref="Y5:Y13" si="0">F5+T5</f>
        <v>#REF!</v>
      </c>
      <c r="Z5" s="55"/>
      <c r="AA5" s="95" t="s">
        <v>56</v>
      </c>
      <c r="AB5" s="96">
        <v>70</v>
      </c>
      <c r="AC5" s="96">
        <v>24</v>
      </c>
      <c r="AD5" s="56"/>
      <c r="AE5" s="57">
        <v>100</v>
      </c>
      <c r="AF5" s="56">
        <v>35</v>
      </c>
      <c r="AH5" s="97" t="e">
        <f t="shared" ref="AH5:AH13" si="1">X5/AE5</f>
        <v>#REF!</v>
      </c>
      <c r="AI5" s="97" t="e">
        <f t="shared" ref="AI5:AI13" si="2">Y5/AF5</f>
        <v>#REF!</v>
      </c>
    </row>
    <row r="6" spans="1:35" ht="87.95" customHeight="1">
      <c r="A6" s="51" t="s">
        <v>54</v>
      </c>
      <c r="B6" s="46">
        <v>1000</v>
      </c>
      <c r="C6" s="46" t="s">
        <v>55</v>
      </c>
      <c r="D6" s="98" t="s">
        <v>57</v>
      </c>
      <c r="E6" s="46">
        <v>0</v>
      </c>
      <c r="F6" s="46" t="e">
        <f>VLOOKUP(D6,#REF!,11,FALSE)</f>
        <v>#REF!</v>
      </c>
      <c r="G6" s="46" t="e">
        <f>#REF!</f>
        <v>#REF!</v>
      </c>
      <c r="H6" s="53" t="e">
        <f>#REF!</f>
        <v>#REF!</v>
      </c>
      <c r="I6" s="46" t="e">
        <f>#REF!</f>
        <v>#REF!</v>
      </c>
      <c r="J6" s="46">
        <v>1.1000000000000001</v>
      </c>
      <c r="K6" s="46" t="e">
        <f>#REF!</f>
        <v>#REF!</v>
      </c>
      <c r="L6" s="53" t="e">
        <f>#REF!</f>
        <v>#REF!</v>
      </c>
      <c r="M6" s="53" t="e">
        <f>#REF!</f>
        <v>#REF!</v>
      </c>
      <c r="N6" s="54">
        <v>0</v>
      </c>
      <c r="O6" s="46" t="e">
        <f>#REF!</f>
        <v>#REF!</v>
      </c>
      <c r="P6" s="46">
        <v>0</v>
      </c>
      <c r="Q6" s="46" t="e">
        <f>#REF!</f>
        <v>#REF!</v>
      </c>
      <c r="R6" s="46">
        <v>0</v>
      </c>
      <c r="S6" s="46">
        <v>0</v>
      </c>
      <c r="T6" s="46">
        <v>0.3</v>
      </c>
      <c r="U6" s="46">
        <v>0</v>
      </c>
      <c r="V6" s="46">
        <v>0</v>
      </c>
      <c r="W6" s="98" t="s">
        <v>57</v>
      </c>
      <c r="X6" s="37" t="e">
        <f>E6+G6+H6+I6+K6+L6+#REF!+#REF!+O6+P6+Q6+S6+U6+V6+M6</f>
        <v>#REF!</v>
      </c>
      <c r="Y6" s="55" t="e">
        <f t="shared" si="0"/>
        <v>#REF!</v>
      </c>
      <c r="Z6" s="55"/>
      <c r="AA6" s="98" t="s">
        <v>57</v>
      </c>
      <c r="AB6" s="96">
        <v>70</v>
      </c>
      <c r="AC6" s="96">
        <v>26</v>
      </c>
      <c r="AD6" s="56"/>
      <c r="AE6" s="57">
        <v>100</v>
      </c>
      <c r="AF6" s="56">
        <v>35</v>
      </c>
      <c r="AH6" s="97" t="e">
        <f t="shared" si="1"/>
        <v>#REF!</v>
      </c>
      <c r="AI6" s="97" t="e">
        <f t="shared" si="2"/>
        <v>#REF!</v>
      </c>
    </row>
    <row r="7" spans="1:35" ht="87.95" customHeight="1">
      <c r="A7" s="51" t="s">
        <v>54</v>
      </c>
      <c r="B7" s="46">
        <v>1000</v>
      </c>
      <c r="C7" s="46" t="s">
        <v>55</v>
      </c>
      <c r="D7" s="95" t="s">
        <v>58</v>
      </c>
      <c r="E7" s="46">
        <v>0</v>
      </c>
      <c r="F7" s="46" t="e">
        <f>VLOOKUP(D7,#REF!,11,FALSE)</f>
        <v>#REF!</v>
      </c>
      <c r="G7" s="46" t="e">
        <f>#REF!</f>
        <v>#REF!</v>
      </c>
      <c r="H7" s="53" t="e">
        <f>#REF!</f>
        <v>#REF!</v>
      </c>
      <c r="I7" s="46" t="e">
        <f>#REF!</f>
        <v>#REF!</v>
      </c>
      <c r="J7" s="46">
        <v>1.1000000000000001</v>
      </c>
      <c r="K7" s="46" t="e">
        <f>#REF!</f>
        <v>#REF!</v>
      </c>
      <c r="L7" s="53" t="e">
        <f>#REF!</f>
        <v>#REF!</v>
      </c>
      <c r="M7" s="53" t="e">
        <f>#REF!</f>
        <v>#REF!</v>
      </c>
      <c r="N7" s="54">
        <v>0</v>
      </c>
      <c r="O7" s="46" t="e">
        <f>#REF!</f>
        <v>#REF!</v>
      </c>
      <c r="P7" s="46">
        <v>0</v>
      </c>
      <c r="Q7" s="46" t="e">
        <f>#REF!</f>
        <v>#REF!</v>
      </c>
      <c r="R7" s="46">
        <v>0</v>
      </c>
      <c r="S7" s="46">
        <v>0</v>
      </c>
      <c r="T7" s="46">
        <v>0.3</v>
      </c>
      <c r="U7" s="46">
        <v>0</v>
      </c>
      <c r="V7" s="46">
        <v>0</v>
      </c>
      <c r="W7" s="95" t="s">
        <v>58</v>
      </c>
      <c r="X7" s="37" t="e">
        <f>E7+G7+H7+I7+K7+L7+#REF!+#REF!+O7+P7+Q7+S7+U7+V7+M7</f>
        <v>#REF!</v>
      </c>
      <c r="Y7" s="55" t="e">
        <f t="shared" si="0"/>
        <v>#REF!</v>
      </c>
      <c r="Z7" s="55"/>
      <c r="AA7" s="95" t="s">
        <v>58</v>
      </c>
      <c r="AB7" s="96">
        <v>70</v>
      </c>
      <c r="AC7" s="96">
        <v>30</v>
      </c>
      <c r="AD7" s="60"/>
      <c r="AE7" s="57">
        <v>100</v>
      </c>
      <c r="AF7" s="60">
        <v>38</v>
      </c>
      <c r="AH7" s="97" t="e">
        <f t="shared" si="1"/>
        <v>#REF!</v>
      </c>
      <c r="AI7" s="97" t="e">
        <f t="shared" si="2"/>
        <v>#REF!</v>
      </c>
    </row>
    <row r="8" spans="1:35" ht="87.95" customHeight="1">
      <c r="A8" s="51" t="s">
        <v>54</v>
      </c>
      <c r="B8" s="46">
        <v>1000</v>
      </c>
      <c r="C8" s="46" t="s">
        <v>55</v>
      </c>
      <c r="D8" s="95" t="s">
        <v>59</v>
      </c>
      <c r="E8" s="46">
        <v>0</v>
      </c>
      <c r="F8" s="46" t="e">
        <f>VLOOKUP(D8,#REF!,11,FALSE)</f>
        <v>#REF!</v>
      </c>
      <c r="G8" s="46" t="e">
        <f>#REF!</f>
        <v>#REF!</v>
      </c>
      <c r="H8" s="53" t="e">
        <f>#REF!</f>
        <v>#REF!</v>
      </c>
      <c r="I8" s="46" t="e">
        <f>#REF!</f>
        <v>#REF!</v>
      </c>
      <c r="J8" s="46">
        <v>1.1000000000000001</v>
      </c>
      <c r="K8" s="46" t="e">
        <f>#REF!</f>
        <v>#REF!</v>
      </c>
      <c r="L8" s="53" t="e">
        <f>#REF!</f>
        <v>#REF!</v>
      </c>
      <c r="M8" s="53" t="e">
        <f>#REF!</f>
        <v>#REF!</v>
      </c>
      <c r="N8" s="54">
        <v>0</v>
      </c>
      <c r="O8" s="46" t="e">
        <f>#REF!</f>
        <v>#REF!</v>
      </c>
      <c r="P8" s="46">
        <v>0</v>
      </c>
      <c r="Q8" s="46" t="e">
        <f>#REF!</f>
        <v>#REF!</v>
      </c>
      <c r="R8" s="46">
        <v>0</v>
      </c>
      <c r="S8" s="46">
        <v>0</v>
      </c>
      <c r="T8" s="46">
        <v>0.3</v>
      </c>
      <c r="U8" s="46">
        <v>0</v>
      </c>
      <c r="V8" s="46">
        <v>0</v>
      </c>
      <c r="W8" s="95" t="s">
        <v>59</v>
      </c>
      <c r="X8" s="37" t="e">
        <f>E8+G8+H8+I8+K8+L8+#REF!+#REF!+O8+P8+Q8+S8+U8+V8+M8</f>
        <v>#REF!</v>
      </c>
      <c r="Y8" s="55" t="e">
        <f t="shared" si="0"/>
        <v>#REF!</v>
      </c>
      <c r="Z8" s="55"/>
      <c r="AA8" s="95" t="s">
        <v>59</v>
      </c>
      <c r="AB8" s="96">
        <v>70</v>
      </c>
      <c r="AC8" s="96">
        <v>35</v>
      </c>
      <c r="AD8" s="56"/>
      <c r="AE8" s="57">
        <v>100</v>
      </c>
      <c r="AF8" s="56">
        <v>45</v>
      </c>
      <c r="AH8" s="97" t="e">
        <f t="shared" si="1"/>
        <v>#REF!</v>
      </c>
      <c r="AI8" s="97" t="e">
        <f t="shared" si="2"/>
        <v>#REF!</v>
      </c>
    </row>
    <row r="9" spans="1:35" ht="87.95" customHeight="1">
      <c r="A9" s="51" t="s">
        <v>54</v>
      </c>
      <c r="B9" s="46">
        <v>1000</v>
      </c>
      <c r="C9" s="46" t="s">
        <v>55</v>
      </c>
      <c r="D9" s="99" t="s">
        <v>60</v>
      </c>
      <c r="E9" s="46">
        <v>0</v>
      </c>
      <c r="F9" s="46" t="e">
        <f>VLOOKUP(D9,#REF!,11,FALSE)</f>
        <v>#REF!</v>
      </c>
      <c r="G9" s="46" t="e">
        <f>#REF!</f>
        <v>#REF!</v>
      </c>
      <c r="H9" s="53" t="e">
        <f>#REF!</f>
        <v>#REF!</v>
      </c>
      <c r="I9" s="46" t="e">
        <f>#REF!</f>
        <v>#REF!</v>
      </c>
      <c r="J9" s="46">
        <v>1.1000000000000001</v>
      </c>
      <c r="K9" s="46" t="e">
        <f>#REF!</f>
        <v>#REF!</v>
      </c>
      <c r="L9" s="53" t="e">
        <f>#REF!</f>
        <v>#REF!</v>
      </c>
      <c r="M9" s="53" t="e">
        <f>#REF!</f>
        <v>#REF!</v>
      </c>
      <c r="N9" s="54">
        <v>0</v>
      </c>
      <c r="O9" s="46" t="e">
        <f>#REF!</f>
        <v>#REF!</v>
      </c>
      <c r="P9" s="46">
        <v>0</v>
      </c>
      <c r="Q9" s="46" t="e">
        <f>#REF!</f>
        <v>#REF!</v>
      </c>
      <c r="R9" s="46">
        <v>0</v>
      </c>
      <c r="S9" s="46">
        <v>0</v>
      </c>
      <c r="T9" s="46">
        <v>0.3</v>
      </c>
      <c r="U9" s="46">
        <v>0</v>
      </c>
      <c r="V9" s="46">
        <v>0</v>
      </c>
      <c r="W9" s="99" t="s">
        <v>60</v>
      </c>
      <c r="X9" s="37" t="e">
        <f>E9+G9+H9+I9+K9+L9+#REF!+#REF!+O9+P9+Q9+S9+U9+V9+M9</f>
        <v>#REF!</v>
      </c>
      <c r="Y9" s="55" t="e">
        <f t="shared" si="0"/>
        <v>#REF!</v>
      </c>
      <c r="Z9" s="55"/>
      <c r="AA9" s="99" t="s">
        <v>60</v>
      </c>
      <c r="AB9" s="96">
        <v>70</v>
      </c>
      <c r="AC9" s="96">
        <v>40</v>
      </c>
      <c r="AD9" s="56"/>
      <c r="AE9" s="57">
        <v>100</v>
      </c>
      <c r="AF9" s="56">
        <v>52</v>
      </c>
      <c r="AH9" s="97" t="e">
        <f t="shared" si="1"/>
        <v>#REF!</v>
      </c>
      <c r="AI9" s="97" t="e">
        <f t="shared" si="2"/>
        <v>#REF!</v>
      </c>
    </row>
    <row r="10" spans="1:35" ht="74.099999999999994" customHeight="1">
      <c r="A10" s="51" t="s">
        <v>54</v>
      </c>
      <c r="B10" s="46">
        <v>1000</v>
      </c>
      <c r="C10" s="46" t="s">
        <v>55</v>
      </c>
      <c r="D10" s="99" t="s">
        <v>61</v>
      </c>
      <c r="E10" s="46">
        <v>0</v>
      </c>
      <c r="F10" s="46" t="e">
        <f>VLOOKUP(D10,#REF!,11,FALSE)</f>
        <v>#REF!</v>
      </c>
      <c r="G10" s="46" t="e">
        <f>#REF!</f>
        <v>#REF!</v>
      </c>
      <c r="H10" s="53" t="e">
        <f>#REF!</f>
        <v>#REF!</v>
      </c>
      <c r="I10" s="46" t="e">
        <f>#REF!</f>
        <v>#REF!</v>
      </c>
      <c r="J10" s="46">
        <v>1.1000000000000001</v>
      </c>
      <c r="K10" s="46" t="e">
        <f>#REF!</f>
        <v>#REF!</v>
      </c>
      <c r="L10" s="53" t="e">
        <f>#REF!</f>
        <v>#REF!</v>
      </c>
      <c r="M10" s="53" t="e">
        <f>#REF!</f>
        <v>#REF!</v>
      </c>
      <c r="N10" s="54">
        <v>0</v>
      </c>
      <c r="O10" s="46" t="e">
        <f>#REF!</f>
        <v>#REF!</v>
      </c>
      <c r="P10" s="46">
        <v>0</v>
      </c>
      <c r="Q10" s="46" t="e">
        <f>#REF!</f>
        <v>#REF!</v>
      </c>
      <c r="S10" s="46">
        <v>0</v>
      </c>
      <c r="T10" s="46">
        <v>0.3</v>
      </c>
      <c r="U10" s="46">
        <v>0</v>
      </c>
      <c r="V10" s="46">
        <v>0</v>
      </c>
      <c r="W10" s="99" t="s">
        <v>61</v>
      </c>
      <c r="X10" s="37" t="e">
        <f>E10+G10+H10+I10+K10+L10+#REF!+#REF!+O10+P10+Q10+S10+U10+V10+M10</f>
        <v>#REF!</v>
      </c>
      <c r="Y10" s="55" t="e">
        <f t="shared" si="0"/>
        <v>#REF!</v>
      </c>
      <c r="Z10" s="55"/>
      <c r="AA10" s="99" t="s">
        <v>61</v>
      </c>
      <c r="AB10" s="96">
        <v>70</v>
      </c>
      <c r="AC10" s="96">
        <v>48</v>
      </c>
      <c r="AD10" s="56"/>
      <c r="AE10" s="57">
        <v>100</v>
      </c>
      <c r="AF10" s="56">
        <v>60</v>
      </c>
      <c r="AH10" s="97" t="e">
        <f t="shared" si="1"/>
        <v>#REF!</v>
      </c>
      <c r="AI10" s="97" t="e">
        <f t="shared" si="2"/>
        <v>#REF!</v>
      </c>
    </row>
    <row r="11" spans="1:35" ht="72.95" customHeight="1">
      <c r="A11" s="51" t="s">
        <v>54</v>
      </c>
      <c r="B11" s="46">
        <v>1000</v>
      </c>
      <c r="C11" s="46" t="s">
        <v>55</v>
      </c>
      <c r="D11" s="99" t="s">
        <v>62</v>
      </c>
      <c r="E11" s="46">
        <v>0</v>
      </c>
      <c r="F11" s="46" t="e">
        <f>VLOOKUP(D11,#REF!,11,FALSE)</f>
        <v>#REF!</v>
      </c>
      <c r="G11" s="46" t="e">
        <f>#REF!</f>
        <v>#REF!</v>
      </c>
      <c r="H11" s="53" t="e">
        <f>#REF!</f>
        <v>#REF!</v>
      </c>
      <c r="I11" s="46" t="e">
        <f>#REF!</f>
        <v>#REF!</v>
      </c>
      <c r="J11" s="46">
        <v>1.1000000000000001</v>
      </c>
      <c r="K11" s="46" t="e">
        <f>#REF!</f>
        <v>#REF!</v>
      </c>
      <c r="L11" s="53" t="e">
        <f>#REF!</f>
        <v>#REF!</v>
      </c>
      <c r="M11" s="53" t="e">
        <f>#REF!</f>
        <v>#REF!</v>
      </c>
      <c r="N11" s="54">
        <v>0</v>
      </c>
      <c r="O11" s="46" t="e">
        <f>#REF!</f>
        <v>#REF!</v>
      </c>
      <c r="P11" s="46">
        <v>0</v>
      </c>
      <c r="Q11" s="46" t="e">
        <f>#REF!</f>
        <v>#REF!</v>
      </c>
      <c r="S11" s="46">
        <v>0</v>
      </c>
      <c r="T11" s="46">
        <v>0.3</v>
      </c>
      <c r="U11" s="46">
        <v>0</v>
      </c>
      <c r="V11" s="46">
        <v>0</v>
      </c>
      <c r="W11" s="99" t="s">
        <v>62</v>
      </c>
      <c r="X11" s="37" t="e">
        <f>E11+G11+H11+I11+K11+L11+#REF!+#REF!+O11+P11+Q11+S11+U11+V11+M11</f>
        <v>#REF!</v>
      </c>
      <c r="Y11" s="55" t="e">
        <f t="shared" si="0"/>
        <v>#REF!</v>
      </c>
      <c r="Z11" s="55"/>
      <c r="AA11" s="99" t="s">
        <v>62</v>
      </c>
      <c r="AB11" s="96">
        <v>70</v>
      </c>
      <c r="AC11" s="96">
        <v>52</v>
      </c>
      <c r="AD11" s="56"/>
      <c r="AE11" s="57">
        <v>100</v>
      </c>
      <c r="AF11" s="56">
        <v>65</v>
      </c>
      <c r="AH11" s="97" t="e">
        <f t="shared" si="1"/>
        <v>#REF!</v>
      </c>
      <c r="AI11" s="97" t="e">
        <f t="shared" si="2"/>
        <v>#REF!</v>
      </c>
    </row>
    <row r="12" spans="1:35" ht="63" customHeight="1">
      <c r="A12" s="51" t="s">
        <v>54</v>
      </c>
      <c r="B12" s="46">
        <v>1000</v>
      </c>
      <c r="C12" s="46" t="s">
        <v>55</v>
      </c>
      <c r="D12" s="99" t="s">
        <v>63</v>
      </c>
      <c r="E12" s="46">
        <v>0</v>
      </c>
      <c r="F12" s="46" t="e">
        <f>VLOOKUP(D12,#REF!,11,FALSE)</f>
        <v>#REF!</v>
      </c>
      <c r="G12" s="46" t="e">
        <f>#REF!</f>
        <v>#REF!</v>
      </c>
      <c r="H12" s="53" t="e">
        <f>#REF!</f>
        <v>#REF!</v>
      </c>
      <c r="I12" s="46" t="e">
        <f>#REF!</f>
        <v>#REF!</v>
      </c>
      <c r="J12" s="46">
        <v>1.1000000000000001</v>
      </c>
      <c r="K12" s="46" t="e">
        <f>#REF!</f>
        <v>#REF!</v>
      </c>
      <c r="L12" s="53" t="e">
        <f>#REF!</f>
        <v>#REF!</v>
      </c>
      <c r="M12" s="53" t="e">
        <f>#REF!</f>
        <v>#REF!</v>
      </c>
      <c r="N12" s="54">
        <v>0</v>
      </c>
      <c r="O12" s="46" t="e">
        <f>#REF!</f>
        <v>#REF!</v>
      </c>
      <c r="P12" s="46">
        <v>0</v>
      </c>
      <c r="Q12" s="46" t="e">
        <f>#REF!</f>
        <v>#REF!</v>
      </c>
      <c r="S12" s="46">
        <v>0</v>
      </c>
      <c r="T12" s="46">
        <v>0.3</v>
      </c>
      <c r="U12" s="46">
        <v>0</v>
      </c>
      <c r="V12" s="46">
        <v>0</v>
      </c>
      <c r="W12" s="99" t="s">
        <v>63</v>
      </c>
      <c r="X12" s="37" t="e">
        <f>E12+G12+H12+I12+K12+L12+#REF!+#REF!+O12+P12+Q12+S12+U12+V12+M12</f>
        <v>#REF!</v>
      </c>
      <c r="Y12" s="55" t="e">
        <f t="shared" si="0"/>
        <v>#REF!</v>
      </c>
      <c r="Z12" s="55"/>
      <c r="AA12" s="99" t="s">
        <v>63</v>
      </c>
      <c r="AB12" s="96">
        <v>70</v>
      </c>
      <c r="AC12" s="96">
        <v>55</v>
      </c>
      <c r="AD12" s="56"/>
      <c r="AE12" s="57">
        <v>100</v>
      </c>
      <c r="AF12" s="56">
        <v>75</v>
      </c>
      <c r="AH12" s="97" t="e">
        <f t="shared" si="1"/>
        <v>#REF!</v>
      </c>
      <c r="AI12" s="97" t="e">
        <f t="shared" si="2"/>
        <v>#REF!</v>
      </c>
    </row>
    <row r="13" spans="1:35" ht="65.099999999999994" customHeight="1">
      <c r="A13" s="51" t="s">
        <v>54</v>
      </c>
      <c r="B13" s="46">
        <v>1000</v>
      </c>
      <c r="C13" s="46" t="s">
        <v>55</v>
      </c>
      <c r="D13" s="99" t="s">
        <v>64</v>
      </c>
      <c r="E13" s="46">
        <v>0</v>
      </c>
      <c r="F13" s="46" t="e">
        <f>VLOOKUP(D13,#REF!,11,FALSE)</f>
        <v>#REF!</v>
      </c>
      <c r="G13" s="46" t="e">
        <f>#REF!</f>
        <v>#REF!</v>
      </c>
      <c r="H13" s="53" t="e">
        <f>#REF!</f>
        <v>#REF!</v>
      </c>
      <c r="I13" s="46" t="e">
        <f>#REF!</f>
        <v>#REF!</v>
      </c>
      <c r="J13" s="46">
        <v>1.1000000000000001</v>
      </c>
      <c r="K13" s="46" t="e">
        <f>#REF!</f>
        <v>#REF!</v>
      </c>
      <c r="L13" s="53" t="e">
        <f>#REF!</f>
        <v>#REF!</v>
      </c>
      <c r="M13" s="53" t="e">
        <f>#REF!</f>
        <v>#REF!</v>
      </c>
      <c r="N13" s="54">
        <v>0</v>
      </c>
      <c r="O13" s="46" t="e">
        <f>#REF!</f>
        <v>#REF!</v>
      </c>
      <c r="P13" s="46">
        <v>0</v>
      </c>
      <c r="Q13" s="46" t="e">
        <f>#REF!</f>
        <v>#REF!</v>
      </c>
      <c r="S13" s="46">
        <v>0</v>
      </c>
      <c r="T13" s="46">
        <v>0.3</v>
      </c>
      <c r="U13" s="46">
        <v>0</v>
      </c>
      <c r="V13" s="46">
        <v>0</v>
      </c>
      <c r="W13" s="99" t="s">
        <v>64</v>
      </c>
      <c r="X13" s="37" t="e">
        <f>E13+G13+H13+I13+K13+L13+#REF!+#REF!+O13+P13+Q13+S13+U13+V13+M13</f>
        <v>#REF!</v>
      </c>
      <c r="Y13" s="55" t="e">
        <f t="shared" si="0"/>
        <v>#REF!</v>
      </c>
      <c r="Z13" s="55"/>
      <c r="AA13" s="99" t="s">
        <v>64</v>
      </c>
      <c r="AB13" s="96">
        <v>70</v>
      </c>
      <c r="AC13" s="96">
        <v>60</v>
      </c>
      <c r="AD13" s="56"/>
      <c r="AE13" s="57">
        <v>100</v>
      </c>
      <c r="AF13" s="56">
        <v>82</v>
      </c>
      <c r="AH13" s="97" t="e">
        <f t="shared" si="1"/>
        <v>#REF!</v>
      </c>
      <c r="AI13" s="97" t="e">
        <f t="shared" si="2"/>
        <v>#REF!</v>
      </c>
    </row>
    <row r="14" spans="1:35" ht="42" customHeight="1">
      <c r="A14" s="100"/>
      <c r="B14" s="101"/>
      <c r="C14" s="101"/>
      <c r="M14" s="102"/>
    </row>
    <row r="15" spans="1:35">
      <c r="M15" s="102"/>
    </row>
    <row r="16" spans="1:35" ht="36">
      <c r="A16" s="135" t="s">
        <v>0</v>
      </c>
      <c r="B16" s="34" t="s">
        <v>1</v>
      </c>
      <c r="C16" s="132" t="s">
        <v>2</v>
      </c>
      <c r="D16" s="132"/>
      <c r="E16" s="132"/>
      <c r="F16" s="34"/>
      <c r="G16" s="34" t="s">
        <v>3</v>
      </c>
      <c r="H16" s="34" t="s">
        <v>4</v>
      </c>
      <c r="I16" s="34" t="s">
        <v>5</v>
      </c>
      <c r="J16" s="34" t="s">
        <v>6</v>
      </c>
      <c r="K16" s="34" t="s">
        <v>7</v>
      </c>
      <c r="L16" s="35" t="s">
        <v>8</v>
      </c>
      <c r="M16" s="35" t="s">
        <v>9</v>
      </c>
      <c r="N16" s="34" t="s">
        <v>10</v>
      </c>
      <c r="O16" s="34" t="s">
        <v>11</v>
      </c>
      <c r="P16" s="34" t="s">
        <v>12</v>
      </c>
      <c r="Q16" s="34" t="s">
        <v>13</v>
      </c>
      <c r="R16" s="34" t="s">
        <v>14</v>
      </c>
      <c r="S16" s="132" t="s">
        <v>15</v>
      </c>
      <c r="T16" s="132"/>
      <c r="U16" s="34" t="s">
        <v>16</v>
      </c>
      <c r="V16" s="132" t="s">
        <v>17</v>
      </c>
      <c r="W16" s="136" t="s">
        <v>18</v>
      </c>
      <c r="X16" s="146" t="s">
        <v>22</v>
      </c>
      <c r="Y16" s="147"/>
      <c r="Z16" s="42"/>
      <c r="AB16" s="132" t="s">
        <v>22</v>
      </c>
      <c r="AC16" s="132"/>
      <c r="AD16" s="42"/>
      <c r="AF16"/>
    </row>
    <row r="17" spans="1:32" ht="34.5">
      <c r="A17" s="135"/>
      <c r="B17" s="38" t="s">
        <v>24</v>
      </c>
      <c r="C17" s="133" t="s">
        <v>25</v>
      </c>
      <c r="D17" s="133"/>
      <c r="E17" s="133"/>
      <c r="F17" s="38"/>
      <c r="G17" s="38" t="s">
        <v>26</v>
      </c>
      <c r="H17" s="38" t="s">
        <v>26</v>
      </c>
      <c r="I17" s="38" t="s">
        <v>26</v>
      </c>
      <c r="J17" s="38" t="s">
        <v>27</v>
      </c>
      <c r="K17" s="38" t="s">
        <v>28</v>
      </c>
      <c r="L17" s="39" t="s">
        <v>29</v>
      </c>
      <c r="M17" s="40" t="s">
        <v>30</v>
      </c>
      <c r="N17" s="38" t="s">
        <v>31</v>
      </c>
      <c r="O17" s="38" t="s">
        <v>25</v>
      </c>
      <c r="P17" s="38" t="s">
        <v>25</v>
      </c>
      <c r="Q17" s="38" t="s">
        <v>32</v>
      </c>
      <c r="R17" s="38" t="s">
        <v>32</v>
      </c>
      <c r="S17" s="133" t="s">
        <v>25</v>
      </c>
      <c r="T17" s="133"/>
      <c r="U17" s="38" t="s">
        <v>25</v>
      </c>
      <c r="V17" s="132"/>
      <c r="W17" s="137"/>
      <c r="X17" s="146"/>
      <c r="Y17" s="147"/>
      <c r="Z17" s="42"/>
      <c r="AB17" s="132"/>
      <c r="AC17" s="132"/>
      <c r="AD17" s="42"/>
      <c r="AF17"/>
    </row>
    <row r="18" spans="1:32" ht="18">
      <c r="A18" s="135"/>
      <c r="B18" s="43" t="s">
        <v>33</v>
      </c>
      <c r="C18" s="134" t="s">
        <v>34</v>
      </c>
      <c r="D18" s="134"/>
      <c r="E18" s="134"/>
      <c r="F18" s="43"/>
      <c r="G18" s="43" t="s">
        <v>35</v>
      </c>
      <c r="H18" s="43" t="s">
        <v>35</v>
      </c>
      <c r="I18" s="43" t="s">
        <v>35</v>
      </c>
      <c r="J18" s="43" t="s">
        <v>33</v>
      </c>
      <c r="K18" s="43" t="s">
        <v>34</v>
      </c>
      <c r="L18" s="44" t="s">
        <v>34</v>
      </c>
      <c r="M18" s="44" t="s">
        <v>33</v>
      </c>
      <c r="N18" s="43" t="s">
        <v>33</v>
      </c>
      <c r="O18" s="43" t="s">
        <v>33</v>
      </c>
      <c r="P18" s="43" t="s">
        <v>33</v>
      </c>
      <c r="Q18" s="43" t="s">
        <v>35</v>
      </c>
      <c r="R18" s="43" t="s">
        <v>33</v>
      </c>
      <c r="S18" s="134" t="s">
        <v>34</v>
      </c>
      <c r="T18" s="134"/>
      <c r="U18" s="43"/>
      <c r="V18" s="132"/>
      <c r="W18" s="137"/>
      <c r="X18" s="132" t="s">
        <v>36</v>
      </c>
      <c r="Y18" s="132" t="s">
        <v>37</v>
      </c>
      <c r="Z18" s="42"/>
      <c r="AB18" s="140" t="s">
        <v>36</v>
      </c>
      <c r="AC18" s="132" t="s">
        <v>37</v>
      </c>
      <c r="AD18" s="42"/>
      <c r="AF18"/>
    </row>
    <row r="19" spans="1:32" ht="105" customHeight="1">
      <c r="A19" s="135"/>
      <c r="B19" s="47" t="s">
        <v>40</v>
      </c>
      <c r="C19" s="47" t="s">
        <v>41</v>
      </c>
      <c r="D19" s="47" t="s">
        <v>18</v>
      </c>
      <c r="E19" s="47" t="s">
        <v>36</v>
      </c>
      <c r="F19" s="47"/>
      <c r="G19" s="48" t="s">
        <v>43</v>
      </c>
      <c r="H19" s="47" t="s">
        <v>44</v>
      </c>
      <c r="I19" s="47" t="s">
        <v>45</v>
      </c>
      <c r="J19" s="47" t="s">
        <v>65</v>
      </c>
      <c r="K19" s="47" t="s">
        <v>47</v>
      </c>
      <c r="L19" s="49" t="s">
        <v>48</v>
      </c>
      <c r="M19" s="47" t="s">
        <v>39</v>
      </c>
      <c r="N19" s="47" t="s">
        <v>49</v>
      </c>
      <c r="O19" s="47" t="s">
        <v>50</v>
      </c>
      <c r="P19" s="50"/>
      <c r="Q19" s="47" t="s">
        <v>51</v>
      </c>
      <c r="R19" s="47" t="s">
        <v>66</v>
      </c>
      <c r="S19" s="50" t="s">
        <v>52</v>
      </c>
      <c r="T19" s="50" t="s">
        <v>53</v>
      </c>
      <c r="U19" s="47"/>
      <c r="V19" s="132"/>
      <c r="W19" s="138"/>
      <c r="X19" s="132"/>
      <c r="Y19" s="132"/>
      <c r="Z19" s="42"/>
      <c r="AB19" s="140"/>
      <c r="AC19" s="132"/>
      <c r="AD19" s="42"/>
      <c r="AF19"/>
    </row>
    <row r="20" spans="1:32" ht="87.95" customHeight="1">
      <c r="A20" s="51" t="s">
        <v>54</v>
      </c>
      <c r="B20" s="46">
        <v>1500</v>
      </c>
      <c r="C20" s="46" t="s">
        <v>55</v>
      </c>
      <c r="D20" s="95" t="s">
        <v>56</v>
      </c>
      <c r="E20" s="46" t="e">
        <f t="shared" ref="E20:E28" si="3">E5/AH5</f>
        <v>#REF!</v>
      </c>
      <c r="F20" s="53" t="e">
        <f t="shared" ref="F20:F28" si="4">F5/AI5</f>
        <v>#REF!</v>
      </c>
      <c r="G20" s="52" t="e">
        <f t="shared" ref="G20:I20" si="5">G5/$AH5</f>
        <v>#REF!</v>
      </c>
      <c r="H20" s="52" t="e">
        <f t="shared" si="5"/>
        <v>#REF!</v>
      </c>
      <c r="I20" s="52" t="e">
        <f t="shared" si="5"/>
        <v>#REF!</v>
      </c>
      <c r="J20" s="46">
        <v>1.1000000000000001</v>
      </c>
      <c r="K20" s="53" t="e">
        <f t="shared" ref="K20:M20" si="6">K5/$AH5</f>
        <v>#REF!</v>
      </c>
      <c r="L20" s="53" t="e">
        <f t="shared" si="6"/>
        <v>#REF!</v>
      </c>
      <c r="M20" s="53" t="e">
        <f t="shared" si="6"/>
        <v>#REF!</v>
      </c>
      <c r="N20" s="54">
        <v>0</v>
      </c>
      <c r="O20" s="53" t="e">
        <f t="shared" ref="O20:Q20" si="7">O5/$AH5</f>
        <v>#REF!</v>
      </c>
      <c r="P20" s="53" t="e">
        <f t="shared" si="7"/>
        <v>#REF!</v>
      </c>
      <c r="Q20" s="53" t="e">
        <f t="shared" si="7"/>
        <v>#REF!</v>
      </c>
      <c r="R20" s="46" t="e">
        <f t="shared" ref="R20:R28" si="8">R5/$AI5</f>
        <v>#REF!</v>
      </c>
      <c r="S20" s="46">
        <v>0</v>
      </c>
      <c r="T20" s="46" t="e">
        <f t="shared" ref="T20:T28" si="9">T5/AI5</f>
        <v>#REF!</v>
      </c>
      <c r="U20" s="46">
        <v>0</v>
      </c>
      <c r="V20" s="46">
        <v>0</v>
      </c>
      <c r="W20" s="95" t="s">
        <v>56</v>
      </c>
      <c r="X20" s="56" t="e">
        <f t="shared" ref="X20:X28" si="10">E20+G20+H20+I20+K20+L20+Q20+M20+O20</f>
        <v>#REF!</v>
      </c>
      <c r="Y20" s="56" t="e">
        <f t="shared" ref="Y20:Y28" si="11">F20+T20</f>
        <v>#REF!</v>
      </c>
      <c r="Z20" s="103"/>
      <c r="AB20" s="104">
        <f t="shared" ref="AB20:AB28" si="12">AE5</f>
        <v>100</v>
      </c>
      <c r="AC20" s="57">
        <f t="shared" ref="AC20:AC28" si="13">AF5</f>
        <v>35</v>
      </c>
      <c r="AD20" s="105"/>
      <c r="AE20" s="32" t="e">
        <f t="shared" ref="AE20:AE28" si="14">AB20-X20</f>
        <v>#REF!</v>
      </c>
      <c r="AF20" t="e">
        <f t="shared" ref="AF20:AF28" si="15">AC20-Y20</f>
        <v>#REF!</v>
      </c>
    </row>
    <row r="21" spans="1:32" ht="87.95" customHeight="1">
      <c r="A21" s="51" t="s">
        <v>54</v>
      </c>
      <c r="B21" s="46">
        <v>1500</v>
      </c>
      <c r="C21" s="46" t="s">
        <v>55</v>
      </c>
      <c r="D21" s="98" t="s">
        <v>57</v>
      </c>
      <c r="E21" s="46" t="e">
        <f t="shared" si="3"/>
        <v>#REF!</v>
      </c>
      <c r="F21" s="53" t="e">
        <f t="shared" si="4"/>
        <v>#REF!</v>
      </c>
      <c r="G21" s="52" t="e">
        <f t="shared" ref="G21:I21" si="16">G6/$AH6</f>
        <v>#REF!</v>
      </c>
      <c r="H21" s="52" t="e">
        <f t="shared" si="16"/>
        <v>#REF!</v>
      </c>
      <c r="I21" s="52" t="e">
        <f t="shared" si="16"/>
        <v>#REF!</v>
      </c>
      <c r="J21" s="46">
        <v>1.1000000000000001</v>
      </c>
      <c r="K21" s="53" t="e">
        <f t="shared" ref="K21:M21" si="17">K6/$AH6</f>
        <v>#REF!</v>
      </c>
      <c r="L21" s="53" t="e">
        <f t="shared" si="17"/>
        <v>#REF!</v>
      </c>
      <c r="M21" s="53" t="e">
        <f t="shared" si="17"/>
        <v>#REF!</v>
      </c>
      <c r="N21" s="54">
        <v>0</v>
      </c>
      <c r="O21" s="53" t="e">
        <f t="shared" ref="O21:Q21" si="18">O6/$AH6</f>
        <v>#REF!</v>
      </c>
      <c r="P21" s="53" t="e">
        <f t="shared" si="18"/>
        <v>#REF!</v>
      </c>
      <c r="Q21" s="53" t="e">
        <f t="shared" si="18"/>
        <v>#REF!</v>
      </c>
      <c r="R21" s="46" t="e">
        <f t="shared" si="8"/>
        <v>#REF!</v>
      </c>
      <c r="S21" s="46">
        <v>0</v>
      </c>
      <c r="T21" s="46" t="e">
        <f t="shared" si="9"/>
        <v>#REF!</v>
      </c>
      <c r="U21" s="46">
        <v>0</v>
      </c>
      <c r="V21" s="46">
        <v>0</v>
      </c>
      <c r="W21" s="98" t="s">
        <v>57</v>
      </c>
      <c r="X21" s="56" t="e">
        <f t="shared" si="10"/>
        <v>#REF!</v>
      </c>
      <c r="Y21" s="56" t="e">
        <f t="shared" si="11"/>
        <v>#REF!</v>
      </c>
      <c r="Z21" s="103"/>
      <c r="AB21" s="106">
        <f t="shared" si="12"/>
        <v>100</v>
      </c>
      <c r="AC21" s="107">
        <f t="shared" si="13"/>
        <v>35</v>
      </c>
      <c r="AD21" s="105"/>
      <c r="AE21" s="32" t="e">
        <f t="shared" si="14"/>
        <v>#REF!</v>
      </c>
      <c r="AF21" t="e">
        <f t="shared" si="15"/>
        <v>#REF!</v>
      </c>
    </row>
    <row r="22" spans="1:32" ht="87.95" customHeight="1">
      <c r="A22" s="51" t="s">
        <v>54</v>
      </c>
      <c r="B22" s="46">
        <v>1500</v>
      </c>
      <c r="C22" s="46" t="s">
        <v>55</v>
      </c>
      <c r="D22" s="95" t="s">
        <v>58</v>
      </c>
      <c r="E22" s="46" t="e">
        <f t="shared" si="3"/>
        <v>#REF!</v>
      </c>
      <c r="F22" s="53" t="e">
        <f t="shared" si="4"/>
        <v>#REF!</v>
      </c>
      <c r="G22" s="52" t="e">
        <f t="shared" ref="G22:I22" si="19">G7/$AH7</f>
        <v>#REF!</v>
      </c>
      <c r="H22" s="52" t="e">
        <f t="shared" si="19"/>
        <v>#REF!</v>
      </c>
      <c r="I22" s="52" t="e">
        <f t="shared" si="19"/>
        <v>#REF!</v>
      </c>
      <c r="J22" s="46">
        <v>1.1000000000000001</v>
      </c>
      <c r="K22" s="53" t="e">
        <f t="shared" ref="K22:M22" si="20">K7/$AH7</f>
        <v>#REF!</v>
      </c>
      <c r="L22" s="53" t="e">
        <f t="shared" si="20"/>
        <v>#REF!</v>
      </c>
      <c r="M22" s="53" t="e">
        <f t="shared" si="20"/>
        <v>#REF!</v>
      </c>
      <c r="N22" s="54">
        <v>0</v>
      </c>
      <c r="O22" s="53" t="e">
        <f t="shared" ref="O22:Q22" si="21">O7/$AH7</f>
        <v>#REF!</v>
      </c>
      <c r="P22" s="53" t="e">
        <f t="shared" si="21"/>
        <v>#REF!</v>
      </c>
      <c r="Q22" s="53" t="e">
        <f t="shared" si="21"/>
        <v>#REF!</v>
      </c>
      <c r="R22" s="46" t="e">
        <f t="shared" si="8"/>
        <v>#REF!</v>
      </c>
      <c r="S22" s="46">
        <v>0</v>
      </c>
      <c r="T22" s="46" t="e">
        <f t="shared" si="9"/>
        <v>#REF!</v>
      </c>
      <c r="U22" s="46">
        <v>0</v>
      </c>
      <c r="V22" s="46">
        <v>0</v>
      </c>
      <c r="W22" s="95" t="s">
        <v>58</v>
      </c>
      <c r="X22" s="56" t="e">
        <f t="shared" si="10"/>
        <v>#REF!</v>
      </c>
      <c r="Y22" s="56" t="e">
        <f t="shared" si="11"/>
        <v>#REF!</v>
      </c>
      <c r="Z22" s="103"/>
      <c r="AB22" s="104">
        <f t="shared" si="12"/>
        <v>100</v>
      </c>
      <c r="AC22" s="57">
        <f t="shared" si="13"/>
        <v>38</v>
      </c>
      <c r="AD22" s="105"/>
      <c r="AE22" s="32" t="e">
        <f t="shared" si="14"/>
        <v>#REF!</v>
      </c>
      <c r="AF22" t="e">
        <f t="shared" si="15"/>
        <v>#REF!</v>
      </c>
    </row>
    <row r="23" spans="1:32" ht="87.95" customHeight="1">
      <c r="A23" s="51" t="s">
        <v>54</v>
      </c>
      <c r="B23" s="46">
        <v>1500</v>
      </c>
      <c r="C23" s="46" t="s">
        <v>55</v>
      </c>
      <c r="D23" s="95" t="s">
        <v>59</v>
      </c>
      <c r="E23" s="46" t="e">
        <f t="shared" si="3"/>
        <v>#REF!</v>
      </c>
      <c r="F23" s="53" t="e">
        <f t="shared" si="4"/>
        <v>#REF!</v>
      </c>
      <c r="G23" s="52" t="e">
        <f t="shared" ref="G23:I23" si="22">G8/$AH8</f>
        <v>#REF!</v>
      </c>
      <c r="H23" s="52" t="e">
        <f t="shared" si="22"/>
        <v>#REF!</v>
      </c>
      <c r="I23" s="52" t="e">
        <f t="shared" si="22"/>
        <v>#REF!</v>
      </c>
      <c r="J23" s="46">
        <v>1.1000000000000001</v>
      </c>
      <c r="K23" s="53" t="e">
        <f t="shared" ref="K23:M23" si="23">K8/$AH8</f>
        <v>#REF!</v>
      </c>
      <c r="L23" s="53" t="e">
        <f t="shared" si="23"/>
        <v>#REF!</v>
      </c>
      <c r="M23" s="53" t="e">
        <f t="shared" si="23"/>
        <v>#REF!</v>
      </c>
      <c r="N23" s="54">
        <v>0</v>
      </c>
      <c r="O23" s="53" t="e">
        <f t="shared" ref="O23:Q23" si="24">O8/$AH8</f>
        <v>#REF!</v>
      </c>
      <c r="P23" s="53" t="e">
        <f t="shared" si="24"/>
        <v>#REF!</v>
      </c>
      <c r="Q23" s="53" t="e">
        <f t="shared" si="24"/>
        <v>#REF!</v>
      </c>
      <c r="R23" s="46" t="e">
        <f t="shared" si="8"/>
        <v>#REF!</v>
      </c>
      <c r="S23" s="46">
        <v>0</v>
      </c>
      <c r="T23" s="46" t="e">
        <f t="shared" si="9"/>
        <v>#REF!</v>
      </c>
      <c r="U23" s="46">
        <v>0</v>
      </c>
      <c r="V23" s="46">
        <v>0</v>
      </c>
      <c r="W23" s="95" t="s">
        <v>59</v>
      </c>
      <c r="X23" s="56" t="e">
        <f t="shared" si="10"/>
        <v>#REF!</v>
      </c>
      <c r="Y23" s="56" t="e">
        <f t="shared" si="11"/>
        <v>#REF!</v>
      </c>
      <c r="Z23" s="103"/>
      <c r="AB23" s="104">
        <f t="shared" si="12"/>
        <v>100</v>
      </c>
      <c r="AC23" s="57">
        <f t="shared" si="13"/>
        <v>45</v>
      </c>
      <c r="AD23" s="105"/>
      <c r="AE23" s="32" t="e">
        <f t="shared" si="14"/>
        <v>#REF!</v>
      </c>
      <c r="AF23" t="e">
        <f t="shared" si="15"/>
        <v>#REF!</v>
      </c>
    </row>
    <row r="24" spans="1:32" ht="87.95" customHeight="1">
      <c r="A24" s="51" t="s">
        <v>54</v>
      </c>
      <c r="B24" s="46">
        <v>1500</v>
      </c>
      <c r="C24" s="46" t="s">
        <v>55</v>
      </c>
      <c r="D24" s="99" t="s">
        <v>60</v>
      </c>
      <c r="E24" s="46" t="e">
        <f t="shared" si="3"/>
        <v>#REF!</v>
      </c>
      <c r="F24" s="53" t="e">
        <f t="shared" si="4"/>
        <v>#REF!</v>
      </c>
      <c r="G24" s="52" t="e">
        <f t="shared" ref="G24:I24" si="25">G9/$AH9</f>
        <v>#REF!</v>
      </c>
      <c r="H24" s="52" t="e">
        <f t="shared" si="25"/>
        <v>#REF!</v>
      </c>
      <c r="I24" s="52" t="e">
        <f t="shared" si="25"/>
        <v>#REF!</v>
      </c>
      <c r="J24" s="46">
        <v>1.1000000000000001</v>
      </c>
      <c r="K24" s="53" t="e">
        <f t="shared" ref="K24:M24" si="26">K9/$AH9</f>
        <v>#REF!</v>
      </c>
      <c r="L24" s="53" t="e">
        <f t="shared" si="26"/>
        <v>#REF!</v>
      </c>
      <c r="M24" s="53" t="e">
        <f t="shared" si="26"/>
        <v>#REF!</v>
      </c>
      <c r="N24" s="54">
        <v>0</v>
      </c>
      <c r="O24" s="53" t="e">
        <f t="shared" ref="O24:Q24" si="27">O9/$AH9</f>
        <v>#REF!</v>
      </c>
      <c r="P24" s="53" t="e">
        <f t="shared" si="27"/>
        <v>#REF!</v>
      </c>
      <c r="Q24" s="53" t="e">
        <f t="shared" si="27"/>
        <v>#REF!</v>
      </c>
      <c r="R24" s="46" t="e">
        <f t="shared" si="8"/>
        <v>#REF!</v>
      </c>
      <c r="S24" s="46">
        <v>0</v>
      </c>
      <c r="T24" s="46" t="e">
        <f t="shared" si="9"/>
        <v>#REF!</v>
      </c>
      <c r="U24" s="46">
        <v>0</v>
      </c>
      <c r="V24" s="46">
        <v>0</v>
      </c>
      <c r="W24" s="99" t="s">
        <v>60</v>
      </c>
      <c r="X24" s="56" t="e">
        <f t="shared" si="10"/>
        <v>#REF!</v>
      </c>
      <c r="Y24" s="56" t="e">
        <f t="shared" si="11"/>
        <v>#REF!</v>
      </c>
      <c r="Z24" s="103"/>
      <c r="AB24" s="104">
        <f t="shared" si="12"/>
        <v>100</v>
      </c>
      <c r="AC24" s="57">
        <f t="shared" si="13"/>
        <v>52</v>
      </c>
      <c r="AD24" s="105"/>
      <c r="AE24" s="32" t="e">
        <f t="shared" si="14"/>
        <v>#REF!</v>
      </c>
      <c r="AF24" t="e">
        <f t="shared" si="15"/>
        <v>#REF!</v>
      </c>
    </row>
    <row r="25" spans="1:32" ht="56.1" customHeight="1">
      <c r="A25" s="51" t="s">
        <v>54</v>
      </c>
      <c r="B25" s="46">
        <v>1500</v>
      </c>
      <c r="C25" s="46" t="s">
        <v>55</v>
      </c>
      <c r="D25" s="99" t="s">
        <v>61</v>
      </c>
      <c r="E25" s="46" t="e">
        <f t="shared" si="3"/>
        <v>#REF!</v>
      </c>
      <c r="F25" s="53" t="e">
        <f t="shared" si="4"/>
        <v>#REF!</v>
      </c>
      <c r="G25" s="52" t="e">
        <f t="shared" ref="G25:I25" si="28">G10/$AH10</f>
        <v>#REF!</v>
      </c>
      <c r="H25" s="52" t="e">
        <f t="shared" si="28"/>
        <v>#REF!</v>
      </c>
      <c r="I25" s="52" t="e">
        <f t="shared" si="28"/>
        <v>#REF!</v>
      </c>
      <c r="J25" s="46">
        <v>1.1000000000000001</v>
      </c>
      <c r="K25" s="53" t="e">
        <f t="shared" ref="K25:M25" si="29">K10/$AH10</f>
        <v>#REF!</v>
      </c>
      <c r="L25" s="53" t="e">
        <f t="shared" si="29"/>
        <v>#REF!</v>
      </c>
      <c r="M25" s="53" t="e">
        <f t="shared" si="29"/>
        <v>#REF!</v>
      </c>
      <c r="N25" s="54">
        <v>0</v>
      </c>
      <c r="O25" s="53" t="e">
        <f t="shared" ref="O25:Q25" si="30">O10/$AH10</f>
        <v>#REF!</v>
      </c>
      <c r="P25" s="53" t="e">
        <f t="shared" si="30"/>
        <v>#REF!</v>
      </c>
      <c r="Q25" s="53" t="e">
        <f t="shared" si="30"/>
        <v>#REF!</v>
      </c>
      <c r="R25" s="46" t="e">
        <f t="shared" si="8"/>
        <v>#REF!</v>
      </c>
      <c r="S25" s="46">
        <v>0</v>
      </c>
      <c r="T25" s="46" t="e">
        <f t="shared" si="9"/>
        <v>#REF!</v>
      </c>
      <c r="U25" s="46">
        <v>0</v>
      </c>
      <c r="V25" s="46">
        <v>0</v>
      </c>
      <c r="W25" s="99" t="s">
        <v>61</v>
      </c>
      <c r="X25" s="56" t="e">
        <f t="shared" si="10"/>
        <v>#REF!</v>
      </c>
      <c r="Y25" s="56" t="e">
        <f t="shared" si="11"/>
        <v>#REF!</v>
      </c>
      <c r="Z25" s="103"/>
      <c r="AB25" s="104">
        <f t="shared" si="12"/>
        <v>100</v>
      </c>
      <c r="AC25" s="57">
        <f t="shared" si="13"/>
        <v>60</v>
      </c>
      <c r="AD25" s="105"/>
      <c r="AE25" s="32" t="e">
        <f t="shared" si="14"/>
        <v>#REF!</v>
      </c>
      <c r="AF25" t="e">
        <f t="shared" si="15"/>
        <v>#REF!</v>
      </c>
    </row>
    <row r="26" spans="1:32" ht="45.95" customHeight="1">
      <c r="A26" s="51" t="s">
        <v>54</v>
      </c>
      <c r="B26" s="46">
        <v>1500</v>
      </c>
      <c r="C26" s="46" t="s">
        <v>55</v>
      </c>
      <c r="D26" s="99" t="s">
        <v>62</v>
      </c>
      <c r="E26" s="46" t="e">
        <f t="shared" si="3"/>
        <v>#REF!</v>
      </c>
      <c r="F26" s="53" t="e">
        <f t="shared" si="4"/>
        <v>#REF!</v>
      </c>
      <c r="G26" s="52" t="e">
        <f t="shared" ref="G26:I26" si="31">G11/$AH11</f>
        <v>#REF!</v>
      </c>
      <c r="H26" s="52" t="e">
        <f t="shared" si="31"/>
        <v>#REF!</v>
      </c>
      <c r="I26" s="52" t="e">
        <f t="shared" si="31"/>
        <v>#REF!</v>
      </c>
      <c r="J26" s="46">
        <v>1.1000000000000001</v>
      </c>
      <c r="K26" s="53" t="e">
        <f t="shared" ref="K26:M26" si="32">K11/$AH11</f>
        <v>#REF!</v>
      </c>
      <c r="L26" s="53" t="e">
        <f t="shared" si="32"/>
        <v>#REF!</v>
      </c>
      <c r="M26" s="53" t="e">
        <f t="shared" si="32"/>
        <v>#REF!</v>
      </c>
      <c r="N26" s="54">
        <v>0</v>
      </c>
      <c r="O26" s="53" t="e">
        <f t="shared" ref="O26:Q26" si="33">O11/$AH11</f>
        <v>#REF!</v>
      </c>
      <c r="P26" s="53" t="e">
        <f t="shared" si="33"/>
        <v>#REF!</v>
      </c>
      <c r="Q26" s="53" t="e">
        <f t="shared" si="33"/>
        <v>#REF!</v>
      </c>
      <c r="R26" s="46" t="e">
        <f t="shared" si="8"/>
        <v>#REF!</v>
      </c>
      <c r="S26" s="46">
        <v>0</v>
      </c>
      <c r="T26" s="46" t="e">
        <f t="shared" si="9"/>
        <v>#REF!</v>
      </c>
      <c r="U26" s="46">
        <v>0</v>
      </c>
      <c r="V26" s="46">
        <v>0</v>
      </c>
      <c r="W26" s="99" t="s">
        <v>62</v>
      </c>
      <c r="X26" s="56" t="e">
        <f t="shared" si="10"/>
        <v>#REF!</v>
      </c>
      <c r="Y26" s="56" t="e">
        <f t="shared" si="11"/>
        <v>#REF!</v>
      </c>
      <c r="Z26" s="103"/>
      <c r="AB26" s="104">
        <f t="shared" si="12"/>
        <v>100</v>
      </c>
      <c r="AC26" s="57">
        <f t="shared" si="13"/>
        <v>65</v>
      </c>
      <c r="AD26" s="105"/>
      <c r="AE26" s="32" t="e">
        <f t="shared" si="14"/>
        <v>#REF!</v>
      </c>
      <c r="AF26" t="e">
        <f t="shared" si="15"/>
        <v>#REF!</v>
      </c>
    </row>
    <row r="27" spans="1:32" ht="53.1" customHeight="1">
      <c r="A27" s="51" t="s">
        <v>54</v>
      </c>
      <c r="B27" s="46">
        <v>1500</v>
      </c>
      <c r="C27" s="46" t="s">
        <v>55</v>
      </c>
      <c r="D27" s="99" t="s">
        <v>63</v>
      </c>
      <c r="E27" s="46" t="e">
        <f t="shared" si="3"/>
        <v>#REF!</v>
      </c>
      <c r="F27" s="53" t="e">
        <f t="shared" si="4"/>
        <v>#REF!</v>
      </c>
      <c r="G27" s="52" t="e">
        <f t="shared" ref="G27:I27" si="34">G12/$AH12</f>
        <v>#REF!</v>
      </c>
      <c r="H27" s="52" t="e">
        <f t="shared" si="34"/>
        <v>#REF!</v>
      </c>
      <c r="I27" s="52" t="e">
        <f t="shared" si="34"/>
        <v>#REF!</v>
      </c>
      <c r="J27" s="46">
        <v>1.1000000000000001</v>
      </c>
      <c r="K27" s="53" t="e">
        <f t="shared" ref="K27:M27" si="35">K12/$AH12</f>
        <v>#REF!</v>
      </c>
      <c r="L27" s="53" t="e">
        <f t="shared" si="35"/>
        <v>#REF!</v>
      </c>
      <c r="M27" s="53" t="e">
        <f t="shared" si="35"/>
        <v>#REF!</v>
      </c>
      <c r="N27" s="54">
        <v>0</v>
      </c>
      <c r="O27" s="53" t="e">
        <f t="shared" ref="O27:Q27" si="36">O12/$AH12</f>
        <v>#REF!</v>
      </c>
      <c r="P27" s="53" t="e">
        <f t="shared" si="36"/>
        <v>#REF!</v>
      </c>
      <c r="Q27" s="53" t="e">
        <f t="shared" si="36"/>
        <v>#REF!</v>
      </c>
      <c r="R27" s="46" t="e">
        <f t="shared" si="8"/>
        <v>#REF!</v>
      </c>
      <c r="S27" s="46">
        <v>0</v>
      </c>
      <c r="T27" s="46" t="e">
        <f t="shared" si="9"/>
        <v>#REF!</v>
      </c>
      <c r="U27" s="46">
        <v>0</v>
      </c>
      <c r="V27" s="46">
        <v>0</v>
      </c>
      <c r="W27" s="99" t="s">
        <v>63</v>
      </c>
      <c r="X27" s="56" t="e">
        <f t="shared" si="10"/>
        <v>#REF!</v>
      </c>
      <c r="Y27" s="56" t="e">
        <f t="shared" si="11"/>
        <v>#REF!</v>
      </c>
      <c r="Z27" s="103"/>
      <c r="AB27" s="104">
        <f t="shared" si="12"/>
        <v>100</v>
      </c>
      <c r="AC27" s="57">
        <f t="shared" si="13"/>
        <v>75</v>
      </c>
      <c r="AD27" s="105"/>
      <c r="AE27" s="32" t="e">
        <f t="shared" si="14"/>
        <v>#REF!</v>
      </c>
      <c r="AF27" t="e">
        <f t="shared" si="15"/>
        <v>#REF!</v>
      </c>
    </row>
    <row r="28" spans="1:32" ht="48.95" customHeight="1">
      <c r="A28" s="51" t="s">
        <v>54</v>
      </c>
      <c r="B28" s="46">
        <v>1500</v>
      </c>
      <c r="C28" s="46" t="s">
        <v>55</v>
      </c>
      <c r="D28" s="99" t="s">
        <v>64</v>
      </c>
      <c r="E28" s="46" t="e">
        <f t="shared" si="3"/>
        <v>#REF!</v>
      </c>
      <c r="F28" s="53" t="e">
        <f t="shared" si="4"/>
        <v>#REF!</v>
      </c>
      <c r="G28" s="52" t="e">
        <f t="shared" ref="G28:I28" si="37">G13/$AH13</f>
        <v>#REF!</v>
      </c>
      <c r="H28" s="52" t="e">
        <f t="shared" si="37"/>
        <v>#REF!</v>
      </c>
      <c r="I28" s="52" t="e">
        <f t="shared" si="37"/>
        <v>#REF!</v>
      </c>
      <c r="J28" s="46">
        <v>1.1000000000000001</v>
      </c>
      <c r="K28" s="53" t="e">
        <f t="shared" ref="K28:M28" si="38">K13/$AH13</f>
        <v>#REF!</v>
      </c>
      <c r="L28" s="53" t="e">
        <f t="shared" si="38"/>
        <v>#REF!</v>
      </c>
      <c r="M28" s="53" t="e">
        <f t="shared" si="38"/>
        <v>#REF!</v>
      </c>
      <c r="N28" s="54">
        <v>0</v>
      </c>
      <c r="O28" s="53" t="e">
        <f t="shared" ref="O28:Q28" si="39">O13/$AH13</f>
        <v>#REF!</v>
      </c>
      <c r="P28" s="53" t="e">
        <f t="shared" si="39"/>
        <v>#REF!</v>
      </c>
      <c r="Q28" s="53" t="e">
        <f t="shared" si="39"/>
        <v>#REF!</v>
      </c>
      <c r="R28" s="46" t="e">
        <f t="shared" si="8"/>
        <v>#REF!</v>
      </c>
      <c r="S28" s="46">
        <v>0</v>
      </c>
      <c r="T28" s="46" t="e">
        <f t="shared" si="9"/>
        <v>#REF!</v>
      </c>
      <c r="U28" s="46">
        <v>0</v>
      </c>
      <c r="V28" s="46">
        <v>0</v>
      </c>
      <c r="W28" s="99" t="s">
        <v>64</v>
      </c>
      <c r="X28" s="56" t="e">
        <f t="shared" si="10"/>
        <v>#REF!</v>
      </c>
      <c r="Y28" s="56" t="e">
        <f t="shared" si="11"/>
        <v>#REF!</v>
      </c>
      <c r="Z28" s="103"/>
      <c r="AB28" s="104">
        <f t="shared" si="12"/>
        <v>100</v>
      </c>
      <c r="AC28" s="57">
        <f t="shared" si="13"/>
        <v>82</v>
      </c>
      <c r="AD28" s="105"/>
      <c r="AE28" s="32" t="e">
        <f t="shared" si="14"/>
        <v>#REF!</v>
      </c>
      <c r="AF28" t="e">
        <f t="shared" si="15"/>
        <v>#REF!</v>
      </c>
    </row>
  </sheetData>
  <mergeCells count="38">
    <mergeCell ref="AE3:AE4"/>
    <mergeCell ref="AF3:AF4"/>
    <mergeCell ref="AH3:AH4"/>
    <mergeCell ref="AI3:AI4"/>
    <mergeCell ref="X1:Y2"/>
    <mergeCell ref="AB1:AC2"/>
    <mergeCell ref="AH1:AI2"/>
    <mergeCell ref="AE1:AF2"/>
    <mergeCell ref="AB3:AB4"/>
    <mergeCell ref="AB18:AB19"/>
    <mergeCell ref="AC3:AC4"/>
    <mergeCell ref="AC18:AC19"/>
    <mergeCell ref="AD3:AD4"/>
    <mergeCell ref="AB16:AC17"/>
    <mergeCell ref="X3:X4"/>
    <mergeCell ref="X18:X19"/>
    <mergeCell ref="Y3:Y4"/>
    <mergeCell ref="Y18:Y19"/>
    <mergeCell ref="AA1:AA4"/>
    <mergeCell ref="X16:Y17"/>
    <mergeCell ref="A1:A4"/>
    <mergeCell ref="A16:A19"/>
    <mergeCell ref="V1:V4"/>
    <mergeCell ref="V16:V19"/>
    <mergeCell ref="W1:W4"/>
    <mergeCell ref="W16:W19"/>
    <mergeCell ref="C16:E16"/>
    <mergeCell ref="S16:T16"/>
    <mergeCell ref="C17:E17"/>
    <mergeCell ref="S17:T17"/>
    <mergeCell ref="C18:E18"/>
    <mergeCell ref="S18:T18"/>
    <mergeCell ref="C1:E1"/>
    <mergeCell ref="S1:T1"/>
    <mergeCell ref="C2:E2"/>
    <mergeCell ref="S2:T2"/>
    <mergeCell ref="C3:E3"/>
    <mergeCell ref="S3:T3"/>
  </mergeCells>
  <phoneticPr fontId="36"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47"/>
  <sheetViews>
    <sheetView tabSelected="1" workbookViewId="0">
      <selection activeCell="B3" sqref="B3:J3"/>
    </sheetView>
  </sheetViews>
  <sheetFormatPr defaultColWidth="9" defaultRowHeight="13.5"/>
  <cols>
    <col min="1" max="1" width="9" style="64"/>
    <col min="2" max="2" width="14.25" style="64" customWidth="1"/>
    <col min="3" max="3" width="15.75" style="64" customWidth="1"/>
    <col min="4" max="4" width="12.625" style="64" customWidth="1"/>
    <col min="5" max="5" width="21.875" style="64" customWidth="1"/>
    <col min="6" max="6" width="19.75" style="64" customWidth="1"/>
    <col min="7" max="7" width="13.875" style="64" customWidth="1"/>
    <col min="8" max="9" width="24.875" style="64" customWidth="1"/>
    <col min="10" max="10" width="18.75" style="64" customWidth="1"/>
    <col min="11" max="16384" width="9" style="64"/>
  </cols>
  <sheetData>
    <row r="2" spans="2:12" ht="54" customHeight="1">
      <c r="B2" s="109" t="s">
        <v>67</v>
      </c>
      <c r="C2" s="109"/>
      <c r="D2" s="109"/>
      <c r="E2" s="109"/>
      <c r="F2" s="109"/>
      <c r="G2" s="109"/>
      <c r="H2" s="109"/>
      <c r="I2" s="109"/>
      <c r="J2" s="109"/>
    </row>
    <row r="3" spans="2:12" ht="29.25">
      <c r="B3" s="110" t="s">
        <v>68</v>
      </c>
      <c r="C3" s="111"/>
      <c r="D3" s="111"/>
      <c r="E3" s="111"/>
      <c r="F3" s="111"/>
      <c r="G3" s="111"/>
      <c r="H3" s="111"/>
      <c r="I3" s="111"/>
      <c r="J3" s="112"/>
    </row>
    <row r="4" spans="2:12" ht="18" customHeight="1">
      <c r="B4" s="65" t="s">
        <v>69</v>
      </c>
      <c r="C4" s="66" t="s">
        <v>41</v>
      </c>
      <c r="D4" s="66" t="s">
        <v>70</v>
      </c>
      <c r="E4" s="67" t="s">
        <v>71</v>
      </c>
      <c r="F4" s="67" t="s">
        <v>72</v>
      </c>
      <c r="G4" s="67" t="s">
        <v>73</v>
      </c>
      <c r="H4" s="67" t="s">
        <v>74</v>
      </c>
      <c r="I4" s="67" t="s">
        <v>75</v>
      </c>
      <c r="J4" s="68" t="s">
        <v>76</v>
      </c>
    </row>
    <row r="5" spans="2:12" ht="18">
      <c r="B5" s="128" t="s">
        <v>77</v>
      </c>
      <c r="C5" s="129" t="s">
        <v>78</v>
      </c>
      <c r="D5" s="129" t="s">
        <v>79</v>
      </c>
      <c r="E5" s="69" t="s">
        <v>80</v>
      </c>
      <c r="F5" s="130">
        <v>0.05</v>
      </c>
      <c r="G5" s="70">
        <v>115</v>
      </c>
      <c r="H5" s="70">
        <v>23</v>
      </c>
      <c r="I5" s="70">
        <v>27</v>
      </c>
      <c r="J5" s="131" t="s">
        <v>81</v>
      </c>
    </row>
    <row r="6" spans="2:12" ht="18" customHeight="1">
      <c r="B6" s="128"/>
      <c r="C6" s="129"/>
      <c r="D6" s="129"/>
      <c r="E6" s="71" t="s">
        <v>82</v>
      </c>
      <c r="F6" s="130"/>
      <c r="G6" s="70">
        <v>115</v>
      </c>
      <c r="H6" s="70">
        <v>26</v>
      </c>
      <c r="I6" s="70">
        <v>30</v>
      </c>
      <c r="J6" s="131"/>
    </row>
    <row r="7" spans="2:12" ht="18">
      <c r="B7" s="128"/>
      <c r="C7" s="129"/>
      <c r="D7" s="129"/>
      <c r="E7" s="69" t="s">
        <v>83</v>
      </c>
      <c r="F7" s="130"/>
      <c r="G7" s="70">
        <v>115</v>
      </c>
      <c r="H7" s="70">
        <v>28</v>
      </c>
      <c r="I7" s="70">
        <v>33</v>
      </c>
      <c r="J7" s="131"/>
    </row>
    <row r="8" spans="2:12" ht="18">
      <c r="B8" s="128"/>
      <c r="C8" s="129"/>
      <c r="D8" s="129"/>
      <c r="E8" s="69" t="s">
        <v>84</v>
      </c>
      <c r="F8" s="130"/>
      <c r="G8" s="70">
        <v>115</v>
      </c>
      <c r="H8" s="70">
        <v>33</v>
      </c>
      <c r="I8" s="70">
        <v>36</v>
      </c>
      <c r="J8" s="131"/>
    </row>
    <row r="9" spans="2:12" ht="18">
      <c r="B9" s="128"/>
      <c r="C9" s="129"/>
      <c r="D9" s="129"/>
      <c r="E9" s="69" t="s">
        <v>85</v>
      </c>
      <c r="F9" s="130"/>
      <c r="G9" s="70">
        <v>115</v>
      </c>
      <c r="H9" s="70">
        <v>48</v>
      </c>
      <c r="I9" s="70">
        <v>53</v>
      </c>
      <c r="J9" s="131"/>
    </row>
    <row r="10" spans="2:12" ht="18">
      <c r="B10" s="128"/>
      <c r="C10" s="129"/>
      <c r="D10" s="129"/>
      <c r="E10" s="69" t="s">
        <v>86</v>
      </c>
      <c r="F10" s="130"/>
      <c r="G10" s="70">
        <v>115</v>
      </c>
      <c r="H10" s="70">
        <v>80</v>
      </c>
      <c r="I10" s="70">
        <v>92</v>
      </c>
      <c r="J10" s="131"/>
    </row>
    <row r="11" spans="2:12" ht="42" customHeight="1">
      <c r="B11" s="72" t="s">
        <v>87</v>
      </c>
      <c r="C11" s="73"/>
      <c r="D11" s="74"/>
      <c r="E11" s="75"/>
      <c r="F11" s="74"/>
      <c r="G11" s="74"/>
      <c r="H11" s="74"/>
      <c r="I11" s="74"/>
      <c r="J11" s="76"/>
    </row>
    <row r="12" spans="2:12" ht="16.5" customHeight="1">
      <c r="B12" s="113" t="s">
        <v>88</v>
      </c>
      <c r="C12" s="114"/>
      <c r="D12" s="114"/>
      <c r="E12" s="114"/>
      <c r="F12" s="114"/>
      <c r="G12" s="114"/>
      <c r="H12" s="114"/>
      <c r="I12" s="114"/>
      <c r="J12" s="115"/>
      <c r="L12" s="77"/>
    </row>
    <row r="13" spans="2:12" ht="16.5" customHeight="1">
      <c r="B13" s="116" t="s">
        <v>89</v>
      </c>
      <c r="C13" s="117"/>
      <c r="D13" s="117"/>
      <c r="E13" s="117"/>
      <c r="F13" s="117"/>
      <c r="G13" s="117"/>
      <c r="H13" s="117"/>
      <c r="I13" s="117"/>
      <c r="J13" s="118"/>
      <c r="L13" s="77"/>
    </row>
    <row r="14" spans="2:12" ht="16.5" customHeight="1">
      <c r="B14" s="116" t="s">
        <v>90</v>
      </c>
      <c r="C14" s="117"/>
      <c r="D14" s="117"/>
      <c r="E14" s="117"/>
      <c r="F14" s="117"/>
      <c r="G14" s="117"/>
      <c r="H14" s="117"/>
      <c r="I14" s="117"/>
      <c r="J14" s="118"/>
      <c r="L14" s="77"/>
    </row>
    <row r="15" spans="2:12" ht="16.5" customHeight="1">
      <c r="B15" s="113" t="s">
        <v>91</v>
      </c>
      <c r="C15" s="114"/>
      <c r="D15" s="114"/>
      <c r="E15" s="114"/>
      <c r="F15" s="114"/>
      <c r="G15" s="114"/>
      <c r="H15" s="114"/>
      <c r="I15" s="114"/>
      <c r="J15" s="115"/>
      <c r="L15" s="77"/>
    </row>
    <row r="16" spans="2:12" ht="16.5" customHeight="1">
      <c r="B16" s="116" t="s">
        <v>92</v>
      </c>
      <c r="C16" s="117"/>
      <c r="D16" s="117"/>
      <c r="E16" s="117"/>
      <c r="F16" s="117"/>
      <c r="G16" s="117"/>
      <c r="H16" s="117"/>
      <c r="I16" s="117"/>
      <c r="J16" s="118"/>
      <c r="L16" s="77"/>
    </row>
    <row r="17" spans="2:12" ht="16.5" customHeight="1">
      <c r="B17" s="113" t="s">
        <v>93</v>
      </c>
      <c r="C17" s="114"/>
      <c r="D17" s="114"/>
      <c r="E17" s="114"/>
      <c r="F17" s="114"/>
      <c r="G17" s="114"/>
      <c r="H17" s="114"/>
      <c r="I17" s="114"/>
      <c r="J17" s="115"/>
      <c r="L17" s="77"/>
    </row>
    <row r="18" spans="2:12" ht="16.5" customHeight="1">
      <c r="B18" s="81" t="s">
        <v>94</v>
      </c>
      <c r="C18" s="82"/>
      <c r="D18" s="82"/>
      <c r="E18" s="82"/>
      <c r="F18" s="83"/>
      <c r="G18" s="84"/>
      <c r="H18" s="84"/>
      <c r="I18" s="84"/>
      <c r="J18" s="85"/>
      <c r="L18" s="77"/>
    </row>
    <row r="19" spans="2:12" ht="16.5" customHeight="1">
      <c r="B19" s="113" t="s">
        <v>95</v>
      </c>
      <c r="C19" s="114"/>
      <c r="D19" s="114"/>
      <c r="E19" s="114"/>
      <c r="F19" s="114"/>
      <c r="G19" s="114"/>
      <c r="H19" s="114"/>
      <c r="I19" s="114"/>
      <c r="J19" s="115"/>
    </row>
    <row r="20" spans="2:12" ht="16.5" customHeight="1">
      <c r="B20" s="119" t="s">
        <v>96</v>
      </c>
      <c r="C20" s="120"/>
      <c r="D20" s="120"/>
      <c r="E20" s="120"/>
      <c r="F20" s="120"/>
      <c r="G20" s="120"/>
      <c r="H20" s="120"/>
      <c r="I20" s="120"/>
      <c r="J20" s="121"/>
    </row>
    <row r="21" spans="2:12" ht="16.5" customHeight="1">
      <c r="B21" s="119" t="s">
        <v>97</v>
      </c>
      <c r="C21" s="120"/>
      <c r="D21" s="120"/>
      <c r="E21" s="120"/>
      <c r="F21" s="120"/>
      <c r="G21" s="120"/>
      <c r="H21" s="120"/>
      <c r="I21" s="120"/>
      <c r="J21" s="121"/>
    </row>
    <row r="22" spans="2:12" ht="16.5" customHeight="1">
      <c r="B22" s="113" t="s">
        <v>98</v>
      </c>
      <c r="C22" s="114"/>
      <c r="D22" s="114"/>
      <c r="E22" s="114"/>
      <c r="F22" s="114"/>
      <c r="G22" s="114"/>
      <c r="H22" s="114"/>
      <c r="I22" s="114"/>
      <c r="J22" s="115"/>
    </row>
    <row r="23" spans="2:12" ht="16.5" customHeight="1">
      <c r="B23" s="119" t="s">
        <v>99</v>
      </c>
      <c r="C23" s="120"/>
      <c r="D23" s="120"/>
      <c r="E23" s="120"/>
      <c r="F23" s="120"/>
      <c r="G23" s="120"/>
      <c r="H23" s="120"/>
      <c r="I23" s="120"/>
      <c r="J23" s="121"/>
    </row>
    <row r="24" spans="2:12" ht="16.5" customHeight="1">
      <c r="B24" s="78" t="s">
        <v>100</v>
      </c>
      <c r="C24" s="79"/>
      <c r="D24" s="79"/>
      <c r="E24" s="79"/>
      <c r="F24" s="79"/>
      <c r="G24" s="79"/>
      <c r="H24" s="79"/>
      <c r="I24" s="79"/>
      <c r="J24" s="80"/>
    </row>
    <row r="25" spans="2:12" ht="16.5" customHeight="1">
      <c r="B25" s="78" t="s">
        <v>101</v>
      </c>
      <c r="C25" s="79"/>
      <c r="D25" s="79"/>
      <c r="E25" s="79"/>
      <c r="F25" s="79"/>
      <c r="G25" s="79"/>
      <c r="H25" s="79"/>
      <c r="I25" s="79"/>
      <c r="J25" s="80"/>
    </row>
    <row r="26" spans="2:12" ht="16.5" customHeight="1">
      <c r="B26" s="78" t="s">
        <v>102</v>
      </c>
      <c r="C26" s="79"/>
      <c r="D26" s="79"/>
      <c r="E26" s="79"/>
      <c r="F26" s="79"/>
      <c r="G26" s="79"/>
      <c r="H26" s="79"/>
      <c r="I26" s="79"/>
      <c r="J26" s="80"/>
    </row>
    <row r="27" spans="2:12" ht="16.5" customHeight="1">
      <c r="B27" s="119" t="s">
        <v>103</v>
      </c>
      <c r="C27" s="120"/>
      <c r="D27" s="120"/>
      <c r="E27" s="120"/>
      <c r="F27" s="120"/>
      <c r="G27" s="120"/>
      <c r="H27" s="120"/>
      <c r="I27" s="120"/>
      <c r="J27" s="121"/>
    </row>
    <row r="28" spans="2:12" ht="16.5" customHeight="1">
      <c r="B28" s="119" t="s">
        <v>104</v>
      </c>
      <c r="C28" s="120"/>
      <c r="D28" s="120"/>
      <c r="E28" s="120"/>
      <c r="F28" s="120"/>
      <c r="G28" s="120"/>
      <c r="H28" s="120"/>
      <c r="I28" s="120"/>
      <c r="J28" s="121"/>
    </row>
    <row r="29" spans="2:12" ht="16.5" customHeight="1">
      <c r="B29" s="113" t="s">
        <v>105</v>
      </c>
      <c r="C29" s="114"/>
      <c r="D29" s="114"/>
      <c r="E29" s="114"/>
      <c r="F29" s="114"/>
      <c r="G29" s="114"/>
      <c r="H29" s="114"/>
      <c r="I29" s="114"/>
      <c r="J29" s="115"/>
    </row>
    <row r="30" spans="2:12" ht="16.5" customHeight="1">
      <c r="B30" s="119" t="s">
        <v>106</v>
      </c>
      <c r="C30" s="120"/>
      <c r="D30" s="120"/>
      <c r="E30" s="120"/>
      <c r="F30" s="120"/>
      <c r="G30" s="120"/>
      <c r="H30" s="120"/>
      <c r="I30" s="120"/>
      <c r="J30" s="121"/>
    </row>
    <row r="31" spans="2:12" ht="16.5" customHeight="1">
      <c r="B31" s="122" t="s">
        <v>107</v>
      </c>
      <c r="C31" s="123"/>
      <c r="D31" s="123"/>
      <c r="E31" s="123"/>
      <c r="F31" s="123"/>
      <c r="G31" s="123"/>
      <c r="H31" s="123"/>
      <c r="I31" s="123"/>
      <c r="J31" s="124"/>
    </row>
    <row r="32" spans="2:12" ht="16.5" customHeight="1">
      <c r="B32" s="119"/>
      <c r="C32" s="120"/>
      <c r="D32" s="120"/>
      <c r="E32" s="120"/>
      <c r="F32" s="120"/>
      <c r="G32" s="120"/>
      <c r="H32" s="120"/>
      <c r="I32" s="120"/>
      <c r="J32" s="121"/>
      <c r="K32" s="86"/>
    </row>
    <row r="33" spans="2:10" ht="16.5" customHeight="1">
      <c r="B33" s="113" t="s">
        <v>108</v>
      </c>
      <c r="C33" s="114"/>
      <c r="D33" s="114"/>
      <c r="E33" s="114"/>
      <c r="F33" s="114"/>
      <c r="G33" s="114"/>
      <c r="H33" s="114"/>
      <c r="I33" s="114"/>
      <c r="J33" s="115"/>
    </row>
    <row r="34" spans="2:10" ht="16.5">
      <c r="B34" s="116" t="s">
        <v>109</v>
      </c>
      <c r="C34" s="117"/>
      <c r="D34" s="117"/>
      <c r="E34" s="117"/>
      <c r="F34" s="117"/>
      <c r="G34" s="117"/>
      <c r="H34" s="117"/>
      <c r="I34" s="117"/>
      <c r="J34" s="118"/>
    </row>
    <row r="35" spans="2:10" ht="16.5">
      <c r="B35" s="119" t="s">
        <v>110</v>
      </c>
      <c r="C35" s="120"/>
      <c r="D35" s="120"/>
      <c r="E35" s="120"/>
      <c r="F35" s="120"/>
      <c r="G35" s="120"/>
      <c r="H35" s="120"/>
      <c r="I35" s="120"/>
      <c r="J35" s="121"/>
    </row>
    <row r="36" spans="2:10" ht="16.5">
      <c r="B36" s="119" t="s">
        <v>111</v>
      </c>
      <c r="C36" s="120"/>
      <c r="D36" s="120"/>
      <c r="E36" s="120"/>
      <c r="F36" s="120"/>
      <c r="G36" s="120"/>
      <c r="H36" s="120"/>
      <c r="I36" s="120"/>
      <c r="J36" s="121"/>
    </row>
    <row r="37" spans="2:10" ht="16.5">
      <c r="B37" s="119" t="s">
        <v>112</v>
      </c>
      <c r="C37" s="120"/>
      <c r="D37" s="120"/>
      <c r="E37" s="120"/>
      <c r="F37" s="120"/>
      <c r="G37" s="120"/>
      <c r="H37" s="120"/>
      <c r="I37" s="120"/>
      <c r="J37" s="121"/>
    </row>
    <row r="38" spans="2:10" ht="16.5">
      <c r="B38" s="125" t="s">
        <v>113</v>
      </c>
      <c r="C38" s="126"/>
      <c r="D38" s="126"/>
      <c r="E38" s="126"/>
      <c r="F38" s="126"/>
      <c r="G38" s="126"/>
      <c r="H38" s="126"/>
      <c r="I38" s="126"/>
      <c r="J38" s="127"/>
    </row>
    <row r="39" spans="2:10" ht="16.5">
      <c r="B39" s="119" t="s">
        <v>114</v>
      </c>
      <c r="C39" s="120"/>
      <c r="D39" s="120"/>
      <c r="E39" s="120"/>
      <c r="F39" s="120"/>
      <c r="G39" s="120"/>
      <c r="H39" s="120"/>
      <c r="I39" s="120"/>
      <c r="J39" s="121"/>
    </row>
    <row r="40" spans="2:10" ht="16.5">
      <c r="B40" s="119" t="s">
        <v>115</v>
      </c>
      <c r="C40" s="120"/>
      <c r="D40" s="120"/>
      <c r="E40" s="120"/>
      <c r="F40" s="120"/>
      <c r="G40" s="120"/>
      <c r="H40" s="120"/>
      <c r="I40" s="120"/>
      <c r="J40" s="121"/>
    </row>
    <row r="41" spans="2:10" ht="16.5">
      <c r="B41" s="119" t="s">
        <v>116</v>
      </c>
      <c r="C41" s="120"/>
      <c r="D41" s="120"/>
      <c r="E41" s="120"/>
      <c r="F41" s="120"/>
      <c r="G41" s="120"/>
      <c r="H41" s="120"/>
      <c r="I41" s="120"/>
      <c r="J41" s="121"/>
    </row>
    <row r="42" spans="2:10" ht="16.5">
      <c r="B42" s="119" t="s">
        <v>117</v>
      </c>
      <c r="C42" s="120"/>
      <c r="D42" s="120"/>
      <c r="E42" s="120"/>
      <c r="F42" s="120"/>
      <c r="G42" s="120"/>
      <c r="H42" s="120"/>
      <c r="I42" s="120"/>
      <c r="J42" s="121"/>
    </row>
    <row r="43" spans="2:10" ht="16.5">
      <c r="B43" s="119" t="s">
        <v>118</v>
      </c>
      <c r="C43" s="120"/>
      <c r="D43" s="120"/>
      <c r="E43" s="120"/>
      <c r="F43" s="120"/>
      <c r="G43" s="120"/>
      <c r="H43" s="120"/>
      <c r="I43" s="120"/>
      <c r="J43" s="121"/>
    </row>
    <row r="44" spans="2:10" ht="16.5">
      <c r="B44" s="122" t="s">
        <v>119</v>
      </c>
      <c r="C44" s="123"/>
      <c r="D44" s="123"/>
      <c r="E44" s="123"/>
      <c r="F44" s="123"/>
      <c r="G44" s="123"/>
      <c r="H44" s="123"/>
      <c r="I44" s="123"/>
      <c r="J44" s="124"/>
    </row>
    <row r="45" spans="2:10" ht="63" customHeight="1">
      <c r="B45" s="119" t="s">
        <v>120</v>
      </c>
      <c r="C45" s="120"/>
      <c r="D45" s="120"/>
      <c r="E45" s="120"/>
      <c r="F45" s="120"/>
      <c r="G45" s="120"/>
      <c r="H45" s="120"/>
      <c r="I45" s="120"/>
      <c r="J45" s="121"/>
    </row>
    <row r="46" spans="2:10" ht="16.5">
      <c r="B46" s="87" t="s">
        <v>121</v>
      </c>
      <c r="C46" s="74"/>
      <c r="D46" s="74"/>
      <c r="E46" s="74"/>
      <c r="F46" s="74"/>
      <c r="G46" s="74"/>
      <c r="H46" s="74"/>
      <c r="I46" s="74"/>
      <c r="J46" s="88"/>
    </row>
    <row r="47" spans="2:10">
      <c r="B47" s="91"/>
      <c r="C47" s="92"/>
      <c r="D47" s="92"/>
      <c r="E47" s="92"/>
      <c r="F47" s="92"/>
      <c r="G47" s="92"/>
      <c r="H47" s="92"/>
      <c r="I47" s="92"/>
      <c r="J47" s="93"/>
    </row>
  </sheetData>
  <mergeCells count="37">
    <mergeCell ref="B44:J44"/>
    <mergeCell ref="B45:J45"/>
    <mergeCell ref="B5:B10"/>
    <mergeCell ref="C5:C10"/>
    <mergeCell ref="D5:D10"/>
    <mergeCell ref="F5:F10"/>
    <mergeCell ref="J5:J10"/>
    <mergeCell ref="B39:J39"/>
    <mergeCell ref="B40:J40"/>
    <mergeCell ref="B41:J41"/>
    <mergeCell ref="B42:J42"/>
    <mergeCell ref="B43:J43"/>
    <mergeCell ref="B34:J34"/>
    <mergeCell ref="B35:J35"/>
    <mergeCell ref="B36:J36"/>
    <mergeCell ref="B37:J37"/>
    <mergeCell ref="B38:J38"/>
    <mergeCell ref="B29:J29"/>
    <mergeCell ref="B30:J30"/>
    <mergeCell ref="B31:J31"/>
    <mergeCell ref="B32:J32"/>
    <mergeCell ref="B33:J33"/>
    <mergeCell ref="B21:J21"/>
    <mergeCell ref="B22:J22"/>
    <mergeCell ref="B23:J23"/>
    <mergeCell ref="B27:J27"/>
    <mergeCell ref="B28:J28"/>
    <mergeCell ref="B15:J15"/>
    <mergeCell ref="B16:J16"/>
    <mergeCell ref="B17:J17"/>
    <mergeCell ref="B19:J19"/>
    <mergeCell ref="B20:J20"/>
    <mergeCell ref="B2:J2"/>
    <mergeCell ref="B3:J3"/>
    <mergeCell ref="B12:J12"/>
    <mergeCell ref="B13:J13"/>
    <mergeCell ref="B14:J14"/>
  </mergeCells>
  <phoneticPr fontId="36" type="noConversion"/>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7"/>
  <sheetViews>
    <sheetView topLeftCell="B28" workbookViewId="0">
      <selection activeCell="B2" sqref="B2:J2"/>
    </sheetView>
  </sheetViews>
  <sheetFormatPr defaultColWidth="9" defaultRowHeight="13.5"/>
  <cols>
    <col min="1" max="1" width="9" style="64"/>
    <col min="2" max="2" width="14.25" style="64" customWidth="1"/>
    <col min="3" max="3" width="16.875" style="64" customWidth="1"/>
    <col min="4" max="4" width="17.5" style="64" customWidth="1"/>
    <col min="5" max="5" width="21.875" style="64" customWidth="1"/>
    <col min="6" max="6" width="19.75" style="64" customWidth="1"/>
    <col min="7" max="7" width="13.875" style="64" customWidth="1"/>
    <col min="8" max="9" width="24.875" style="64" customWidth="1"/>
    <col min="10" max="10" width="27.125" style="64" customWidth="1"/>
    <col min="11" max="16384" width="9" style="64"/>
  </cols>
  <sheetData>
    <row r="1" spans="2:12" ht="83.1" customHeight="1">
      <c r="B1" s="149" t="s">
        <v>67</v>
      </c>
      <c r="C1" s="149"/>
      <c r="D1" s="149"/>
      <c r="E1" s="149"/>
      <c r="F1" s="149"/>
      <c r="G1" s="149"/>
      <c r="H1" s="149"/>
      <c r="I1" s="149"/>
      <c r="J1" s="149"/>
    </row>
    <row r="2" spans="2:12" ht="29.25">
      <c r="B2" s="150" t="s">
        <v>68</v>
      </c>
      <c r="C2" s="151"/>
      <c r="D2" s="151"/>
      <c r="E2" s="151"/>
      <c r="F2" s="151"/>
      <c r="G2" s="151"/>
      <c r="H2" s="151"/>
      <c r="I2" s="151"/>
      <c r="J2" s="152"/>
    </row>
    <row r="3" spans="2:12" ht="18" customHeight="1">
      <c r="B3" s="65" t="s">
        <v>69</v>
      </c>
      <c r="C3" s="66" t="s">
        <v>41</v>
      </c>
      <c r="D3" s="66" t="s">
        <v>70</v>
      </c>
      <c r="E3" s="67" t="s">
        <v>71</v>
      </c>
      <c r="F3" s="67" t="s">
        <v>72</v>
      </c>
      <c r="G3" s="67" t="s">
        <v>73</v>
      </c>
      <c r="H3" s="67" t="s">
        <v>74</v>
      </c>
      <c r="I3" s="67" t="s">
        <v>75</v>
      </c>
      <c r="J3" s="68" t="s">
        <v>76</v>
      </c>
    </row>
    <row r="4" spans="2:12" ht="18">
      <c r="B4" s="128" t="s">
        <v>77</v>
      </c>
      <c r="C4" s="129" t="s">
        <v>78</v>
      </c>
      <c r="D4" s="129" t="s">
        <v>79</v>
      </c>
      <c r="E4" s="69" t="s">
        <v>80</v>
      </c>
      <c r="F4" s="130">
        <v>0.05</v>
      </c>
      <c r="G4" s="70">
        <v>121</v>
      </c>
      <c r="H4" s="70">
        <v>23</v>
      </c>
      <c r="I4" s="70">
        <v>27</v>
      </c>
      <c r="J4" s="131" t="s">
        <v>81</v>
      </c>
    </row>
    <row r="5" spans="2:12" ht="18" customHeight="1">
      <c r="B5" s="128"/>
      <c r="C5" s="129"/>
      <c r="D5" s="129"/>
      <c r="E5" s="71" t="s">
        <v>82</v>
      </c>
      <c r="F5" s="130"/>
      <c r="G5" s="70">
        <v>121</v>
      </c>
      <c r="H5" s="70">
        <v>26</v>
      </c>
      <c r="I5" s="70">
        <v>30</v>
      </c>
      <c r="J5" s="131"/>
    </row>
    <row r="6" spans="2:12" ht="18">
      <c r="B6" s="128"/>
      <c r="C6" s="129"/>
      <c r="D6" s="129"/>
      <c r="E6" s="69" t="s">
        <v>83</v>
      </c>
      <c r="F6" s="130"/>
      <c r="G6" s="70">
        <v>121</v>
      </c>
      <c r="H6" s="70">
        <v>28</v>
      </c>
      <c r="I6" s="70">
        <v>33</v>
      </c>
      <c r="J6" s="131"/>
    </row>
    <row r="7" spans="2:12" ht="18">
      <c r="B7" s="128"/>
      <c r="C7" s="129"/>
      <c r="D7" s="129"/>
      <c r="E7" s="69" t="s">
        <v>84</v>
      </c>
      <c r="F7" s="130"/>
      <c r="G7" s="70">
        <v>121</v>
      </c>
      <c r="H7" s="70">
        <v>33</v>
      </c>
      <c r="I7" s="70">
        <v>36</v>
      </c>
      <c r="J7" s="131"/>
    </row>
    <row r="8" spans="2:12" ht="18">
      <c r="B8" s="128"/>
      <c r="C8" s="129"/>
      <c r="D8" s="129"/>
      <c r="E8" s="69" t="s">
        <v>85</v>
      </c>
      <c r="F8" s="130"/>
      <c r="G8" s="70">
        <v>121</v>
      </c>
      <c r="H8" s="70">
        <v>48</v>
      </c>
      <c r="I8" s="70">
        <v>53</v>
      </c>
      <c r="J8" s="131"/>
    </row>
    <row r="9" spans="2:12" ht="18">
      <c r="B9" s="128"/>
      <c r="C9" s="129"/>
      <c r="D9" s="129"/>
      <c r="E9" s="69" t="s">
        <v>86</v>
      </c>
      <c r="F9" s="130"/>
      <c r="G9" s="70">
        <v>121</v>
      </c>
      <c r="H9" s="70">
        <v>80</v>
      </c>
      <c r="I9" s="70">
        <v>92</v>
      </c>
      <c r="J9" s="131"/>
    </row>
    <row r="10" spans="2:12" ht="42" customHeight="1">
      <c r="B10" s="72" t="s">
        <v>87</v>
      </c>
      <c r="C10" s="73"/>
      <c r="D10" s="74"/>
      <c r="E10" s="75"/>
      <c r="F10" s="74"/>
      <c r="G10" s="74"/>
      <c r="H10" s="74"/>
      <c r="I10" s="74"/>
      <c r="J10" s="76"/>
    </row>
    <row r="11" spans="2:12" ht="16.5" customHeight="1">
      <c r="B11" s="153" t="s">
        <v>88</v>
      </c>
      <c r="C11" s="154"/>
      <c r="D11" s="154"/>
      <c r="E11" s="154"/>
      <c r="F11" s="154"/>
      <c r="G11" s="154"/>
      <c r="H11" s="154"/>
      <c r="I11" s="154"/>
      <c r="J11" s="155"/>
      <c r="L11" s="77"/>
    </row>
    <row r="12" spans="2:12" ht="16.5" customHeight="1">
      <c r="B12" s="116" t="s">
        <v>89</v>
      </c>
      <c r="C12" s="117"/>
      <c r="D12" s="117"/>
      <c r="E12" s="117"/>
      <c r="F12" s="117"/>
      <c r="G12" s="117"/>
      <c r="H12" s="117"/>
      <c r="I12" s="117"/>
      <c r="J12" s="118"/>
      <c r="L12" s="77"/>
    </row>
    <row r="13" spans="2:12" ht="16.5" customHeight="1">
      <c r="B13" s="116" t="s">
        <v>90</v>
      </c>
      <c r="C13" s="117"/>
      <c r="D13" s="117"/>
      <c r="E13" s="117"/>
      <c r="F13" s="117"/>
      <c r="G13" s="117"/>
      <c r="H13" s="117"/>
      <c r="I13" s="117"/>
      <c r="J13" s="118"/>
      <c r="L13" s="77"/>
    </row>
    <row r="14" spans="2:12" ht="16.5" customHeight="1">
      <c r="B14" s="153" t="s">
        <v>91</v>
      </c>
      <c r="C14" s="154"/>
      <c r="D14" s="154"/>
      <c r="E14" s="154"/>
      <c r="F14" s="154"/>
      <c r="G14" s="154"/>
      <c r="H14" s="154"/>
      <c r="I14" s="154"/>
      <c r="J14" s="155"/>
      <c r="L14" s="77"/>
    </row>
    <row r="15" spans="2:12" ht="16.5" customHeight="1">
      <c r="B15" s="116" t="s">
        <v>122</v>
      </c>
      <c r="C15" s="117"/>
      <c r="D15" s="117"/>
      <c r="E15" s="117"/>
      <c r="F15" s="117"/>
      <c r="G15" s="117"/>
      <c r="H15" s="117"/>
      <c r="I15" s="117"/>
      <c r="J15" s="118"/>
      <c r="L15" s="77"/>
    </row>
    <row r="16" spans="2:12" ht="16.5" customHeight="1">
      <c r="B16" s="153" t="s">
        <v>93</v>
      </c>
      <c r="C16" s="154"/>
      <c r="D16" s="154"/>
      <c r="E16" s="154"/>
      <c r="F16" s="154"/>
      <c r="G16" s="154"/>
      <c r="H16" s="154"/>
      <c r="I16" s="154"/>
      <c r="J16" s="155"/>
      <c r="L16" s="77"/>
    </row>
    <row r="17" spans="2:12" ht="16.5" customHeight="1">
      <c r="B17" s="81" t="s">
        <v>94</v>
      </c>
      <c r="C17" s="82"/>
      <c r="D17" s="82"/>
      <c r="E17" s="82"/>
      <c r="F17" s="83"/>
      <c r="G17" s="84"/>
      <c r="H17" s="84"/>
      <c r="I17" s="84"/>
      <c r="J17" s="85"/>
      <c r="L17" s="77"/>
    </row>
    <row r="18" spans="2:12" ht="16.5" customHeight="1">
      <c r="B18" s="153" t="s">
        <v>95</v>
      </c>
      <c r="C18" s="154"/>
      <c r="D18" s="154"/>
      <c r="E18" s="154"/>
      <c r="F18" s="154"/>
      <c r="G18" s="154"/>
      <c r="H18" s="154"/>
      <c r="I18" s="154"/>
      <c r="J18" s="155"/>
      <c r="L18" s="77"/>
    </row>
    <row r="19" spans="2:12" ht="16.5" customHeight="1">
      <c r="B19" s="119" t="s">
        <v>96</v>
      </c>
      <c r="C19" s="120"/>
      <c r="D19" s="120"/>
      <c r="E19" s="120"/>
      <c r="F19" s="120"/>
      <c r="G19" s="120"/>
      <c r="H19" s="120"/>
      <c r="I19" s="120"/>
      <c r="J19" s="121"/>
      <c r="L19" s="77"/>
    </row>
    <row r="20" spans="2:12" ht="16.5" customHeight="1">
      <c r="B20" s="119" t="s">
        <v>97</v>
      </c>
      <c r="C20" s="120"/>
      <c r="D20" s="120"/>
      <c r="E20" s="120"/>
      <c r="F20" s="120"/>
      <c r="G20" s="120"/>
      <c r="H20" s="120"/>
      <c r="I20" s="120"/>
      <c r="J20" s="121"/>
      <c r="L20" s="77"/>
    </row>
    <row r="21" spans="2:12" ht="16.5" customHeight="1">
      <c r="B21" s="153" t="s">
        <v>98</v>
      </c>
      <c r="C21" s="154"/>
      <c r="D21" s="154"/>
      <c r="E21" s="154"/>
      <c r="F21" s="154"/>
      <c r="G21" s="154"/>
      <c r="H21" s="154"/>
      <c r="I21" s="154"/>
      <c r="J21" s="155"/>
    </row>
    <row r="22" spans="2:12" ht="16.5" customHeight="1">
      <c r="B22" s="119" t="s">
        <v>99</v>
      </c>
      <c r="C22" s="120"/>
      <c r="D22" s="120"/>
      <c r="E22" s="120"/>
      <c r="F22" s="120"/>
      <c r="G22" s="120"/>
      <c r="H22" s="120"/>
      <c r="I22" s="120"/>
      <c r="J22" s="121"/>
    </row>
    <row r="23" spans="2:12" ht="16.5" customHeight="1">
      <c r="B23" s="78" t="s">
        <v>100</v>
      </c>
      <c r="C23" s="79"/>
      <c r="D23" s="79"/>
      <c r="E23" s="79"/>
      <c r="F23" s="79"/>
      <c r="G23" s="79"/>
      <c r="H23" s="79"/>
      <c r="I23" s="79"/>
      <c r="J23" s="80"/>
    </row>
    <row r="24" spans="2:12" ht="16.5" customHeight="1">
      <c r="B24" s="78" t="s">
        <v>101</v>
      </c>
      <c r="C24" s="79"/>
      <c r="D24" s="79"/>
      <c r="E24" s="79"/>
      <c r="F24" s="79"/>
      <c r="G24" s="79"/>
      <c r="H24" s="79"/>
      <c r="I24" s="79"/>
      <c r="J24" s="80"/>
    </row>
    <row r="25" spans="2:12" ht="16.5" customHeight="1">
      <c r="B25" s="78" t="s">
        <v>102</v>
      </c>
      <c r="C25" s="79"/>
      <c r="D25" s="79"/>
      <c r="E25" s="79"/>
      <c r="F25" s="79"/>
      <c r="G25" s="79"/>
      <c r="H25" s="79"/>
      <c r="I25" s="79"/>
      <c r="J25" s="80"/>
    </row>
    <row r="26" spans="2:12" ht="16.5" customHeight="1">
      <c r="B26" s="119" t="s">
        <v>103</v>
      </c>
      <c r="C26" s="120"/>
      <c r="D26" s="120"/>
      <c r="E26" s="120"/>
      <c r="F26" s="120"/>
      <c r="G26" s="120"/>
      <c r="H26" s="120"/>
      <c r="I26" s="120"/>
      <c r="J26" s="121"/>
    </row>
    <row r="27" spans="2:12" ht="16.5" customHeight="1">
      <c r="B27" s="119" t="s">
        <v>104</v>
      </c>
      <c r="C27" s="120"/>
      <c r="D27" s="120"/>
      <c r="E27" s="120"/>
      <c r="F27" s="120"/>
      <c r="G27" s="120"/>
      <c r="H27" s="120"/>
      <c r="I27" s="120"/>
      <c r="J27" s="121"/>
    </row>
    <row r="28" spans="2:12" ht="16.5" customHeight="1">
      <c r="B28" s="153" t="s">
        <v>105</v>
      </c>
      <c r="C28" s="154"/>
      <c r="D28" s="154"/>
      <c r="E28" s="154"/>
      <c r="F28" s="154"/>
      <c r="G28" s="154"/>
      <c r="H28" s="154"/>
      <c r="I28" s="154"/>
      <c r="J28" s="155"/>
    </row>
    <row r="29" spans="2:12" ht="16.5" customHeight="1">
      <c r="B29" s="119" t="s">
        <v>106</v>
      </c>
      <c r="C29" s="120"/>
      <c r="D29" s="120"/>
      <c r="E29" s="120"/>
      <c r="F29" s="120"/>
      <c r="G29" s="120"/>
      <c r="H29" s="120"/>
      <c r="I29" s="120"/>
      <c r="J29" s="121"/>
    </row>
    <row r="30" spans="2:12" ht="16.5" customHeight="1">
      <c r="B30" s="153" t="s">
        <v>107</v>
      </c>
      <c r="C30" s="154"/>
      <c r="D30" s="154"/>
      <c r="E30" s="154"/>
      <c r="F30" s="154"/>
      <c r="G30" s="154"/>
      <c r="H30" s="154"/>
      <c r="I30" s="154"/>
      <c r="J30" s="155"/>
    </row>
    <row r="31" spans="2:12" ht="16.5" customHeight="1">
      <c r="B31" s="119"/>
      <c r="C31" s="120"/>
      <c r="D31" s="120"/>
      <c r="E31" s="120"/>
      <c r="F31" s="120"/>
      <c r="G31" s="120"/>
      <c r="H31" s="120"/>
      <c r="I31" s="120"/>
      <c r="J31" s="121"/>
      <c r="K31" s="86"/>
    </row>
    <row r="32" spans="2:12" ht="16.5" customHeight="1">
      <c r="B32" s="153" t="s">
        <v>108</v>
      </c>
      <c r="C32" s="154"/>
      <c r="D32" s="154"/>
      <c r="E32" s="154"/>
      <c r="F32" s="154"/>
      <c r="G32" s="154"/>
      <c r="H32" s="154"/>
      <c r="I32" s="154"/>
      <c r="J32" s="155"/>
    </row>
    <row r="33" spans="2:10" ht="16.5">
      <c r="B33" s="116" t="s">
        <v>109</v>
      </c>
      <c r="C33" s="117"/>
      <c r="D33" s="117"/>
      <c r="E33" s="117"/>
      <c r="F33" s="117"/>
      <c r="G33" s="117"/>
      <c r="H33" s="117"/>
      <c r="I33" s="117"/>
      <c r="J33" s="118"/>
    </row>
    <row r="34" spans="2:10" ht="16.5">
      <c r="B34" s="119" t="s">
        <v>110</v>
      </c>
      <c r="C34" s="120"/>
      <c r="D34" s="120"/>
      <c r="E34" s="120"/>
      <c r="F34" s="120"/>
      <c r="G34" s="120"/>
      <c r="H34" s="120"/>
      <c r="I34" s="120"/>
      <c r="J34" s="121"/>
    </row>
    <row r="35" spans="2:10" ht="16.5">
      <c r="B35" s="119" t="s">
        <v>111</v>
      </c>
      <c r="C35" s="120"/>
      <c r="D35" s="120"/>
      <c r="E35" s="120"/>
      <c r="F35" s="120"/>
      <c r="G35" s="120"/>
      <c r="H35" s="120"/>
      <c r="I35" s="120"/>
      <c r="J35" s="121"/>
    </row>
    <row r="36" spans="2:10" ht="16.5">
      <c r="B36" s="119" t="s">
        <v>112</v>
      </c>
      <c r="C36" s="120"/>
      <c r="D36" s="120"/>
      <c r="E36" s="120"/>
      <c r="F36" s="120"/>
      <c r="G36" s="120"/>
      <c r="H36" s="120"/>
      <c r="I36" s="120"/>
      <c r="J36" s="121"/>
    </row>
    <row r="37" spans="2:10" ht="16.5">
      <c r="B37" s="125" t="s">
        <v>113</v>
      </c>
      <c r="C37" s="126"/>
      <c r="D37" s="126"/>
      <c r="E37" s="126"/>
      <c r="F37" s="126"/>
      <c r="G37" s="126"/>
      <c r="H37" s="126"/>
      <c r="I37" s="126"/>
      <c r="J37" s="127"/>
    </row>
    <row r="38" spans="2:10" ht="16.5">
      <c r="B38" s="119" t="s">
        <v>114</v>
      </c>
      <c r="C38" s="120"/>
      <c r="D38" s="120"/>
      <c r="E38" s="120"/>
      <c r="F38" s="120"/>
      <c r="G38" s="120"/>
      <c r="H38" s="120"/>
      <c r="I38" s="120"/>
      <c r="J38" s="121"/>
    </row>
    <row r="39" spans="2:10" ht="16.5">
      <c r="B39" s="119" t="s">
        <v>115</v>
      </c>
      <c r="C39" s="120"/>
      <c r="D39" s="120"/>
      <c r="E39" s="120"/>
      <c r="F39" s="120"/>
      <c r="G39" s="120"/>
      <c r="H39" s="120"/>
      <c r="I39" s="120"/>
      <c r="J39" s="121"/>
    </row>
    <row r="40" spans="2:10" ht="16.5">
      <c r="B40" s="119" t="s">
        <v>116</v>
      </c>
      <c r="C40" s="120"/>
      <c r="D40" s="120"/>
      <c r="E40" s="120"/>
      <c r="F40" s="120"/>
      <c r="G40" s="120"/>
      <c r="H40" s="120"/>
      <c r="I40" s="120"/>
      <c r="J40" s="121"/>
    </row>
    <row r="41" spans="2:10" ht="16.5">
      <c r="B41" s="119" t="s">
        <v>117</v>
      </c>
      <c r="C41" s="120"/>
      <c r="D41" s="120"/>
      <c r="E41" s="120"/>
      <c r="F41" s="120"/>
      <c r="G41" s="120"/>
      <c r="H41" s="120"/>
      <c r="I41" s="120"/>
      <c r="J41" s="121"/>
    </row>
    <row r="42" spans="2:10" ht="16.5">
      <c r="B42" s="119" t="s">
        <v>118</v>
      </c>
      <c r="C42" s="120"/>
      <c r="D42" s="120"/>
      <c r="E42" s="120"/>
      <c r="F42" s="120"/>
      <c r="G42" s="120"/>
      <c r="H42" s="120"/>
      <c r="I42" s="120"/>
      <c r="J42" s="121"/>
    </row>
    <row r="43" spans="2:10" ht="16.5">
      <c r="B43" s="153" t="s">
        <v>119</v>
      </c>
      <c r="C43" s="154"/>
      <c r="D43" s="154"/>
      <c r="E43" s="154"/>
      <c r="F43" s="154"/>
      <c r="G43" s="154"/>
      <c r="H43" s="154"/>
      <c r="I43" s="154"/>
      <c r="J43" s="155"/>
    </row>
    <row r="44" spans="2:10" ht="63" customHeight="1">
      <c r="B44" s="119" t="s">
        <v>120</v>
      </c>
      <c r="C44" s="120"/>
      <c r="D44" s="120"/>
      <c r="E44" s="120"/>
      <c r="F44" s="120"/>
      <c r="G44" s="120"/>
      <c r="H44" s="120"/>
      <c r="I44" s="120"/>
      <c r="J44" s="121"/>
    </row>
    <row r="45" spans="2:10" ht="16.5">
      <c r="B45" s="87" t="s">
        <v>121</v>
      </c>
      <c r="C45" s="74"/>
      <c r="D45" s="74"/>
      <c r="E45" s="74"/>
      <c r="F45" s="74"/>
      <c r="G45" s="74"/>
      <c r="H45" s="74"/>
      <c r="I45" s="74"/>
      <c r="J45" s="88"/>
    </row>
    <row r="46" spans="2:10">
      <c r="B46" s="89"/>
      <c r="J46" s="90"/>
    </row>
    <row r="47" spans="2:10">
      <c r="B47" s="91"/>
      <c r="C47" s="92"/>
      <c r="D47" s="92"/>
      <c r="E47" s="92"/>
      <c r="F47" s="92"/>
      <c r="G47" s="92"/>
      <c r="H47" s="92"/>
      <c r="I47" s="92"/>
      <c r="J47" s="93"/>
    </row>
  </sheetData>
  <mergeCells count="37">
    <mergeCell ref="B43:J43"/>
    <mergeCell ref="B44:J44"/>
    <mergeCell ref="B4:B9"/>
    <mergeCell ref="C4:C9"/>
    <mergeCell ref="D4:D9"/>
    <mergeCell ref="F4:F9"/>
    <mergeCell ref="J4:J9"/>
    <mergeCell ref="B38:J38"/>
    <mergeCell ref="B39:J39"/>
    <mergeCell ref="B40:J40"/>
    <mergeCell ref="B41:J41"/>
    <mergeCell ref="B42:J42"/>
    <mergeCell ref="B33:J33"/>
    <mergeCell ref="B34:J34"/>
    <mergeCell ref="B35:J35"/>
    <mergeCell ref="B36:J36"/>
    <mergeCell ref="B37:J37"/>
    <mergeCell ref="B28:J28"/>
    <mergeCell ref="B29:J29"/>
    <mergeCell ref="B30:J30"/>
    <mergeCell ref="B31:J31"/>
    <mergeCell ref="B32:J32"/>
    <mergeCell ref="B20:J20"/>
    <mergeCell ref="B21:J21"/>
    <mergeCell ref="B22:J22"/>
    <mergeCell ref="B26:J26"/>
    <mergeCell ref="B27:J27"/>
    <mergeCell ref="B14:J14"/>
    <mergeCell ref="B15:J15"/>
    <mergeCell ref="B16:J16"/>
    <mergeCell ref="B18:J18"/>
    <mergeCell ref="B19:J19"/>
    <mergeCell ref="B1:J1"/>
    <mergeCell ref="B2:J2"/>
    <mergeCell ref="B11:J11"/>
    <mergeCell ref="B12:J12"/>
    <mergeCell ref="B13:J13"/>
  </mergeCells>
  <phoneticPr fontId="36" type="noConversion"/>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92"/>
  <sheetViews>
    <sheetView topLeftCell="A367" workbookViewId="0">
      <selection activeCell="H25" sqref="H25"/>
    </sheetView>
  </sheetViews>
  <sheetFormatPr defaultColWidth="9" defaultRowHeight="13.5"/>
  <cols>
    <col min="2" max="2" width="14.5" customWidth="1"/>
    <col min="3" max="3" width="13.75" customWidth="1"/>
    <col min="4" max="4" width="21.625" customWidth="1"/>
    <col min="5" max="5" width="19.875" customWidth="1"/>
  </cols>
  <sheetData>
    <row r="1" spans="1:6" ht="15" customHeight="1">
      <c r="A1" s="156" t="s">
        <v>123</v>
      </c>
      <c r="B1" s="157" t="s">
        <v>124</v>
      </c>
      <c r="C1" s="157" t="s">
        <v>125</v>
      </c>
      <c r="D1" s="157" t="s">
        <v>126</v>
      </c>
      <c r="E1" s="157" t="s">
        <v>127</v>
      </c>
      <c r="F1" s="157" t="s">
        <v>128</v>
      </c>
    </row>
    <row r="2" spans="1:6">
      <c r="A2" s="156"/>
      <c r="B2" s="158"/>
      <c r="C2" s="158"/>
      <c r="D2" s="158"/>
      <c r="E2" s="158"/>
      <c r="F2" s="158"/>
    </row>
    <row r="3" spans="1:6" ht="14.25">
      <c r="A3" s="61">
        <v>1</v>
      </c>
      <c r="B3" s="62" t="s">
        <v>129</v>
      </c>
      <c r="C3" s="63" t="s">
        <v>130</v>
      </c>
      <c r="D3" s="63" t="s">
        <v>130</v>
      </c>
      <c r="E3" s="108" t="s">
        <v>131</v>
      </c>
      <c r="F3" s="62" t="s">
        <v>132</v>
      </c>
    </row>
    <row r="4" spans="1:6" ht="14.25">
      <c r="A4" s="61">
        <v>2</v>
      </c>
      <c r="B4" s="62" t="s">
        <v>129</v>
      </c>
      <c r="C4" s="63" t="s">
        <v>130</v>
      </c>
      <c r="D4" s="63" t="s">
        <v>133</v>
      </c>
      <c r="E4" s="108" t="s">
        <v>134</v>
      </c>
      <c r="F4" s="62" t="s">
        <v>132</v>
      </c>
    </row>
    <row r="5" spans="1:6" ht="14.25">
      <c r="A5" s="61">
        <v>3</v>
      </c>
      <c r="B5" s="62" t="s">
        <v>129</v>
      </c>
      <c r="C5" s="63" t="s">
        <v>130</v>
      </c>
      <c r="D5" s="63" t="s">
        <v>135</v>
      </c>
      <c r="E5" s="108" t="s">
        <v>136</v>
      </c>
      <c r="F5" s="62" t="s">
        <v>132</v>
      </c>
    </row>
    <row r="6" spans="1:6" ht="14.25">
      <c r="A6" s="61">
        <v>4</v>
      </c>
      <c r="B6" s="62" t="s">
        <v>129</v>
      </c>
      <c r="C6" s="63" t="s">
        <v>130</v>
      </c>
      <c r="D6" s="63" t="s">
        <v>137</v>
      </c>
      <c r="E6" s="108" t="s">
        <v>138</v>
      </c>
      <c r="F6" s="62" t="s">
        <v>132</v>
      </c>
    </row>
    <row r="7" spans="1:6" ht="14.25">
      <c r="A7" s="61">
        <v>5</v>
      </c>
      <c r="B7" s="62" t="s">
        <v>129</v>
      </c>
      <c r="C7" s="63" t="s">
        <v>130</v>
      </c>
      <c r="D7" s="63" t="s">
        <v>139</v>
      </c>
      <c r="E7" s="108" t="s">
        <v>140</v>
      </c>
      <c r="F7" s="62" t="s">
        <v>132</v>
      </c>
    </row>
    <row r="8" spans="1:6" ht="14.25">
      <c r="A8" s="61">
        <v>6</v>
      </c>
      <c r="B8" s="62" t="s">
        <v>129</v>
      </c>
      <c r="C8" s="63" t="s">
        <v>130</v>
      </c>
      <c r="D8" s="63" t="s">
        <v>141</v>
      </c>
      <c r="E8" s="108" t="s">
        <v>142</v>
      </c>
      <c r="F8" s="62" t="s">
        <v>132</v>
      </c>
    </row>
    <row r="9" spans="1:6" ht="14.25">
      <c r="A9" s="61">
        <v>7</v>
      </c>
      <c r="B9" s="62" t="s">
        <v>129</v>
      </c>
      <c r="C9" s="63" t="s">
        <v>130</v>
      </c>
      <c r="D9" s="63" t="s">
        <v>143</v>
      </c>
      <c r="E9" s="108" t="s">
        <v>144</v>
      </c>
      <c r="F9" s="62" t="s">
        <v>132</v>
      </c>
    </row>
    <row r="10" spans="1:6" ht="14.25">
      <c r="A10" s="61">
        <v>8</v>
      </c>
      <c r="B10" s="62" t="s">
        <v>129</v>
      </c>
      <c r="C10" s="63" t="s">
        <v>130</v>
      </c>
      <c r="D10" s="63" t="s">
        <v>145</v>
      </c>
      <c r="E10" s="108" t="s">
        <v>146</v>
      </c>
      <c r="F10" s="62" t="s">
        <v>132</v>
      </c>
    </row>
    <row r="11" spans="1:6" ht="14.25">
      <c r="A11" s="61">
        <v>9</v>
      </c>
      <c r="B11" s="62" t="s">
        <v>129</v>
      </c>
      <c r="C11" s="63" t="s">
        <v>130</v>
      </c>
      <c r="D11" s="63" t="s">
        <v>147</v>
      </c>
      <c r="E11" s="108" t="s">
        <v>148</v>
      </c>
      <c r="F11" s="62" t="s">
        <v>132</v>
      </c>
    </row>
    <row r="12" spans="1:6" ht="14.25">
      <c r="A12" s="61">
        <v>10</v>
      </c>
      <c r="B12" s="62" t="s">
        <v>129</v>
      </c>
      <c r="C12" s="63" t="s">
        <v>130</v>
      </c>
      <c r="D12" s="63" t="s">
        <v>149</v>
      </c>
      <c r="E12" s="108" t="s">
        <v>150</v>
      </c>
      <c r="F12" s="62" t="s">
        <v>132</v>
      </c>
    </row>
    <row r="13" spans="1:6" ht="14.25">
      <c r="A13" s="61">
        <v>11</v>
      </c>
      <c r="B13" s="62" t="s">
        <v>129</v>
      </c>
      <c r="C13" s="63" t="s">
        <v>130</v>
      </c>
      <c r="D13" s="63" t="s">
        <v>151</v>
      </c>
      <c r="E13" s="108" t="s">
        <v>152</v>
      </c>
      <c r="F13" s="62" t="s">
        <v>132</v>
      </c>
    </row>
    <row r="14" spans="1:6" ht="14.25">
      <c r="A14" s="61">
        <v>12</v>
      </c>
      <c r="B14" s="62" t="s">
        <v>129</v>
      </c>
      <c r="C14" s="63" t="s">
        <v>130</v>
      </c>
      <c r="D14" s="63" t="s">
        <v>153</v>
      </c>
      <c r="E14" s="108" t="s">
        <v>154</v>
      </c>
      <c r="F14" s="62" t="s">
        <v>132</v>
      </c>
    </row>
    <row r="15" spans="1:6" ht="14.25">
      <c r="A15" s="61">
        <v>13</v>
      </c>
      <c r="B15" s="62" t="s">
        <v>129</v>
      </c>
      <c r="C15" s="63" t="s">
        <v>130</v>
      </c>
      <c r="D15" s="63" t="s">
        <v>155</v>
      </c>
      <c r="E15" s="108" t="s">
        <v>156</v>
      </c>
      <c r="F15" s="62" t="s">
        <v>132</v>
      </c>
    </row>
    <row r="16" spans="1:6" ht="14.25">
      <c r="A16" s="61">
        <v>14</v>
      </c>
      <c r="B16" s="62" t="s">
        <v>129</v>
      </c>
      <c r="C16" s="63" t="s">
        <v>130</v>
      </c>
      <c r="D16" s="63" t="s">
        <v>157</v>
      </c>
      <c r="E16" s="108" t="s">
        <v>158</v>
      </c>
      <c r="F16" s="62" t="s">
        <v>132</v>
      </c>
    </row>
    <row r="17" spans="1:6" ht="14.25">
      <c r="A17" s="61">
        <v>15</v>
      </c>
      <c r="B17" s="62" t="s">
        <v>129</v>
      </c>
      <c r="C17" s="63" t="s">
        <v>130</v>
      </c>
      <c r="D17" s="63" t="s">
        <v>159</v>
      </c>
      <c r="E17" s="108" t="s">
        <v>160</v>
      </c>
      <c r="F17" s="62" t="s">
        <v>132</v>
      </c>
    </row>
    <row r="18" spans="1:6" ht="14.25">
      <c r="A18" s="61">
        <v>16</v>
      </c>
      <c r="B18" s="62" t="s">
        <v>129</v>
      </c>
      <c r="C18" s="63" t="s">
        <v>130</v>
      </c>
      <c r="D18" s="63" t="s">
        <v>161</v>
      </c>
      <c r="E18" s="108" t="s">
        <v>162</v>
      </c>
      <c r="F18" s="62" t="s">
        <v>132</v>
      </c>
    </row>
    <row r="19" spans="1:6" ht="14.25">
      <c r="A19" s="61">
        <v>17</v>
      </c>
      <c r="B19" s="62" t="s">
        <v>129</v>
      </c>
      <c r="C19" s="63" t="s">
        <v>130</v>
      </c>
      <c r="D19" s="63" t="s">
        <v>163</v>
      </c>
      <c r="E19" s="108" t="s">
        <v>164</v>
      </c>
      <c r="F19" s="62" t="s">
        <v>132</v>
      </c>
    </row>
    <row r="20" spans="1:6" ht="14.25">
      <c r="A20" s="61">
        <v>18</v>
      </c>
      <c r="B20" s="62" t="s">
        <v>129</v>
      </c>
      <c r="C20" s="63" t="s">
        <v>130</v>
      </c>
      <c r="D20" s="63" t="s">
        <v>165</v>
      </c>
      <c r="E20" s="108" t="s">
        <v>166</v>
      </c>
      <c r="F20" s="62" t="s">
        <v>132</v>
      </c>
    </row>
    <row r="21" spans="1:6" ht="14.25">
      <c r="A21" s="61">
        <v>19</v>
      </c>
      <c r="B21" s="62" t="s">
        <v>129</v>
      </c>
      <c r="C21" s="63" t="s">
        <v>130</v>
      </c>
      <c r="D21" s="63" t="s">
        <v>167</v>
      </c>
      <c r="E21" s="108" t="s">
        <v>168</v>
      </c>
      <c r="F21" s="62" t="s">
        <v>132</v>
      </c>
    </row>
    <row r="22" spans="1:6" ht="14.25">
      <c r="A22" s="61">
        <v>20</v>
      </c>
      <c r="B22" s="62" t="s">
        <v>129</v>
      </c>
      <c r="C22" s="63" t="s">
        <v>130</v>
      </c>
      <c r="D22" s="63" t="s">
        <v>169</v>
      </c>
      <c r="E22" s="108" t="s">
        <v>170</v>
      </c>
      <c r="F22" s="62" t="s">
        <v>132</v>
      </c>
    </row>
    <row r="23" spans="1:6" ht="14.25">
      <c r="A23" s="61">
        <v>21</v>
      </c>
      <c r="B23" s="62" t="s">
        <v>129</v>
      </c>
      <c r="C23" s="63" t="s">
        <v>130</v>
      </c>
      <c r="D23" s="63" t="s">
        <v>171</v>
      </c>
      <c r="E23" s="108" t="s">
        <v>172</v>
      </c>
      <c r="F23" s="62" t="s">
        <v>132</v>
      </c>
    </row>
    <row r="24" spans="1:6" ht="14.25">
      <c r="A24" s="61">
        <v>22</v>
      </c>
      <c r="B24" s="62" t="s">
        <v>129</v>
      </c>
      <c r="C24" s="63" t="s">
        <v>173</v>
      </c>
      <c r="D24" s="63" t="s">
        <v>173</v>
      </c>
      <c r="E24" s="108" t="s">
        <v>174</v>
      </c>
      <c r="F24" s="62" t="s">
        <v>132</v>
      </c>
    </row>
    <row r="25" spans="1:6" ht="14.25">
      <c r="A25" s="61">
        <v>23</v>
      </c>
      <c r="B25" s="62" t="s">
        <v>129</v>
      </c>
      <c r="C25" s="63" t="s">
        <v>173</v>
      </c>
      <c r="D25" s="63" t="s">
        <v>175</v>
      </c>
      <c r="E25" s="108" t="s">
        <v>176</v>
      </c>
      <c r="F25" s="62" t="s">
        <v>132</v>
      </c>
    </row>
    <row r="26" spans="1:6" ht="14.25">
      <c r="A26" s="61">
        <v>24</v>
      </c>
      <c r="B26" s="62" t="s">
        <v>129</v>
      </c>
      <c r="C26" s="63" t="s">
        <v>173</v>
      </c>
      <c r="D26" s="63" t="s">
        <v>177</v>
      </c>
      <c r="E26" s="108" t="s">
        <v>178</v>
      </c>
      <c r="F26" s="62" t="s">
        <v>132</v>
      </c>
    </row>
    <row r="27" spans="1:6" ht="14.25">
      <c r="A27" s="61">
        <v>25</v>
      </c>
      <c r="B27" s="62" t="s">
        <v>129</v>
      </c>
      <c r="C27" s="63" t="s">
        <v>173</v>
      </c>
      <c r="D27" s="63" t="s">
        <v>179</v>
      </c>
      <c r="E27" s="108" t="s">
        <v>180</v>
      </c>
      <c r="F27" s="62" t="s">
        <v>132</v>
      </c>
    </row>
    <row r="28" spans="1:6" ht="14.25">
      <c r="A28" s="61">
        <v>26</v>
      </c>
      <c r="B28" s="62" t="s">
        <v>129</v>
      </c>
      <c r="C28" s="63" t="s">
        <v>173</v>
      </c>
      <c r="D28" s="63" t="s">
        <v>181</v>
      </c>
      <c r="E28" s="108" t="s">
        <v>182</v>
      </c>
      <c r="F28" s="62" t="s">
        <v>132</v>
      </c>
    </row>
    <row r="29" spans="1:6" ht="14.25">
      <c r="A29" s="61">
        <v>27</v>
      </c>
      <c r="B29" s="62" t="s">
        <v>129</v>
      </c>
      <c r="C29" s="63" t="s">
        <v>173</v>
      </c>
      <c r="D29" s="63" t="s">
        <v>183</v>
      </c>
      <c r="E29" s="108" t="s">
        <v>184</v>
      </c>
      <c r="F29" s="62" t="s">
        <v>132</v>
      </c>
    </row>
    <row r="30" spans="1:6" ht="14.25">
      <c r="A30" s="61">
        <v>28</v>
      </c>
      <c r="B30" s="62" t="s">
        <v>129</v>
      </c>
      <c r="C30" s="63" t="s">
        <v>185</v>
      </c>
      <c r="D30" s="63" t="s">
        <v>186</v>
      </c>
      <c r="E30" s="108" t="s">
        <v>187</v>
      </c>
      <c r="F30" s="62" t="s">
        <v>132</v>
      </c>
    </row>
    <row r="31" spans="1:6" ht="14.25">
      <c r="A31" s="61">
        <v>29</v>
      </c>
      <c r="B31" s="62" t="s">
        <v>129</v>
      </c>
      <c r="C31" s="63" t="s">
        <v>185</v>
      </c>
      <c r="D31" s="63" t="s">
        <v>188</v>
      </c>
      <c r="E31" s="108" t="s">
        <v>189</v>
      </c>
      <c r="F31" s="62" t="s">
        <v>132</v>
      </c>
    </row>
    <row r="32" spans="1:6" ht="14.25">
      <c r="A32" s="61">
        <v>30</v>
      </c>
      <c r="B32" s="62" t="s">
        <v>129</v>
      </c>
      <c r="C32" s="63" t="s">
        <v>185</v>
      </c>
      <c r="D32" s="63" t="s">
        <v>190</v>
      </c>
      <c r="E32" s="108" t="s">
        <v>191</v>
      </c>
      <c r="F32" s="62" t="s">
        <v>132</v>
      </c>
    </row>
    <row r="33" spans="1:6" ht="14.25">
      <c r="A33" s="61">
        <v>31</v>
      </c>
      <c r="B33" s="62" t="s">
        <v>129</v>
      </c>
      <c r="C33" s="63" t="s">
        <v>185</v>
      </c>
      <c r="D33" s="63" t="s">
        <v>192</v>
      </c>
      <c r="E33" s="108" t="s">
        <v>193</v>
      </c>
      <c r="F33" s="62" t="s">
        <v>132</v>
      </c>
    </row>
    <row r="34" spans="1:6" ht="14.25">
      <c r="A34" s="61">
        <v>32</v>
      </c>
      <c r="B34" s="62" t="s">
        <v>129</v>
      </c>
      <c r="C34" s="63" t="s">
        <v>185</v>
      </c>
      <c r="D34" s="63" t="s">
        <v>194</v>
      </c>
      <c r="E34" s="108" t="s">
        <v>195</v>
      </c>
      <c r="F34" s="62" t="s">
        <v>132</v>
      </c>
    </row>
    <row r="35" spans="1:6" ht="14.25">
      <c r="A35" s="61">
        <v>33</v>
      </c>
      <c r="B35" s="62" t="s">
        <v>129</v>
      </c>
      <c r="C35" s="63" t="s">
        <v>185</v>
      </c>
      <c r="D35" s="63" t="s">
        <v>196</v>
      </c>
      <c r="E35" s="108" t="s">
        <v>197</v>
      </c>
      <c r="F35" s="62" t="s">
        <v>132</v>
      </c>
    </row>
    <row r="36" spans="1:6" ht="14.25">
      <c r="A36" s="61">
        <v>34</v>
      </c>
      <c r="B36" s="62" t="s">
        <v>129</v>
      </c>
      <c r="C36" s="63" t="s">
        <v>185</v>
      </c>
      <c r="D36" s="63" t="s">
        <v>198</v>
      </c>
      <c r="E36" s="108" t="s">
        <v>199</v>
      </c>
      <c r="F36" s="62" t="s">
        <v>132</v>
      </c>
    </row>
    <row r="37" spans="1:6" ht="14.25">
      <c r="A37" s="61">
        <v>35</v>
      </c>
      <c r="B37" s="62" t="s">
        <v>129</v>
      </c>
      <c r="C37" s="63" t="s">
        <v>185</v>
      </c>
      <c r="D37" s="63" t="s">
        <v>200</v>
      </c>
      <c r="E37" s="108" t="s">
        <v>201</v>
      </c>
      <c r="F37" s="62" t="s">
        <v>132</v>
      </c>
    </row>
    <row r="38" spans="1:6" ht="14.25">
      <c r="A38" s="61">
        <v>36</v>
      </c>
      <c r="B38" s="62" t="s">
        <v>129</v>
      </c>
      <c r="C38" s="63" t="s">
        <v>185</v>
      </c>
      <c r="D38" s="63" t="s">
        <v>202</v>
      </c>
      <c r="E38" s="108" t="s">
        <v>203</v>
      </c>
      <c r="F38" s="62" t="s">
        <v>132</v>
      </c>
    </row>
    <row r="39" spans="1:6" ht="14.25">
      <c r="A39" s="61">
        <v>37</v>
      </c>
      <c r="B39" s="62" t="s">
        <v>129</v>
      </c>
      <c r="C39" s="63" t="s">
        <v>185</v>
      </c>
      <c r="D39" s="63" t="s">
        <v>204</v>
      </c>
      <c r="E39" s="108" t="s">
        <v>205</v>
      </c>
      <c r="F39" s="62" t="s">
        <v>132</v>
      </c>
    </row>
    <row r="40" spans="1:6" ht="14.25">
      <c r="A40" s="61">
        <v>38</v>
      </c>
      <c r="B40" s="62" t="s">
        <v>129</v>
      </c>
      <c r="C40" s="63" t="s">
        <v>185</v>
      </c>
      <c r="D40" s="63" t="s">
        <v>206</v>
      </c>
      <c r="E40" s="108" t="s">
        <v>207</v>
      </c>
      <c r="F40" s="62" t="s">
        <v>132</v>
      </c>
    </row>
    <row r="41" spans="1:6" ht="14.25">
      <c r="A41" s="61">
        <v>39</v>
      </c>
      <c r="B41" s="62" t="s">
        <v>129</v>
      </c>
      <c r="C41" s="63" t="s">
        <v>185</v>
      </c>
      <c r="D41" s="63" t="s">
        <v>208</v>
      </c>
      <c r="E41" s="108" t="s">
        <v>209</v>
      </c>
      <c r="F41" s="62" t="s">
        <v>132</v>
      </c>
    </row>
    <row r="42" spans="1:6" ht="14.25">
      <c r="A42" s="61">
        <v>40</v>
      </c>
      <c r="B42" s="62" t="s">
        <v>129</v>
      </c>
      <c r="C42" s="63" t="s">
        <v>210</v>
      </c>
      <c r="D42" s="63" t="s">
        <v>211</v>
      </c>
      <c r="E42" s="108" t="s">
        <v>212</v>
      </c>
      <c r="F42" s="62" t="s">
        <v>132</v>
      </c>
    </row>
    <row r="43" spans="1:6" ht="14.25">
      <c r="A43" s="61">
        <v>41</v>
      </c>
      <c r="B43" s="62" t="s">
        <v>129</v>
      </c>
      <c r="C43" s="63" t="s">
        <v>210</v>
      </c>
      <c r="D43" s="63" t="s">
        <v>213</v>
      </c>
      <c r="E43" s="108" t="s">
        <v>214</v>
      </c>
      <c r="F43" s="62" t="s">
        <v>132</v>
      </c>
    </row>
    <row r="44" spans="1:6" ht="14.25">
      <c r="A44" s="61">
        <v>42</v>
      </c>
      <c r="B44" s="62" t="s">
        <v>129</v>
      </c>
      <c r="C44" s="63" t="s">
        <v>210</v>
      </c>
      <c r="D44" s="63" t="s">
        <v>215</v>
      </c>
      <c r="E44" s="108" t="s">
        <v>216</v>
      </c>
      <c r="F44" s="62" t="s">
        <v>132</v>
      </c>
    </row>
    <row r="45" spans="1:6" ht="14.25">
      <c r="A45" s="61">
        <v>43</v>
      </c>
      <c r="B45" s="62" t="s">
        <v>129</v>
      </c>
      <c r="C45" s="63" t="s">
        <v>217</v>
      </c>
      <c r="D45" s="63" t="s">
        <v>218</v>
      </c>
      <c r="E45" s="108" t="s">
        <v>219</v>
      </c>
      <c r="F45" s="62" t="s">
        <v>132</v>
      </c>
    </row>
    <row r="46" spans="1:6" ht="14.25">
      <c r="A46" s="61">
        <v>44</v>
      </c>
      <c r="B46" s="62" t="s">
        <v>129</v>
      </c>
      <c r="C46" s="63" t="s">
        <v>217</v>
      </c>
      <c r="D46" s="63" t="s">
        <v>220</v>
      </c>
      <c r="E46" s="108" t="s">
        <v>221</v>
      </c>
      <c r="F46" s="62" t="s">
        <v>132</v>
      </c>
    </row>
    <row r="47" spans="1:6" ht="14.25">
      <c r="A47" s="61">
        <v>45</v>
      </c>
      <c r="B47" s="62" t="s">
        <v>129</v>
      </c>
      <c r="C47" s="63" t="s">
        <v>217</v>
      </c>
      <c r="D47" s="63" t="s">
        <v>222</v>
      </c>
      <c r="E47" s="108" t="s">
        <v>223</v>
      </c>
      <c r="F47" s="62" t="s">
        <v>132</v>
      </c>
    </row>
    <row r="48" spans="1:6" ht="14.25">
      <c r="A48" s="61">
        <v>46</v>
      </c>
      <c r="B48" s="62" t="s">
        <v>129</v>
      </c>
      <c r="C48" s="63" t="s">
        <v>217</v>
      </c>
      <c r="D48" s="63" t="s">
        <v>224</v>
      </c>
      <c r="E48" s="108" t="s">
        <v>225</v>
      </c>
      <c r="F48" s="62" t="s">
        <v>132</v>
      </c>
    </row>
    <row r="49" spans="1:6" ht="14.25">
      <c r="A49" s="61">
        <v>47</v>
      </c>
      <c r="B49" s="62" t="s">
        <v>129</v>
      </c>
      <c r="C49" s="63" t="s">
        <v>217</v>
      </c>
      <c r="D49" s="63" t="s">
        <v>226</v>
      </c>
      <c r="E49" s="108" t="s">
        <v>227</v>
      </c>
      <c r="F49" s="62" t="s">
        <v>132</v>
      </c>
    </row>
    <row r="50" spans="1:6" ht="14.25">
      <c r="A50" s="61">
        <v>48</v>
      </c>
      <c r="B50" s="62" t="s">
        <v>129</v>
      </c>
      <c r="C50" s="63" t="s">
        <v>217</v>
      </c>
      <c r="D50" s="63" t="s">
        <v>228</v>
      </c>
      <c r="E50" s="108" t="s">
        <v>229</v>
      </c>
      <c r="F50" s="62" t="s">
        <v>132</v>
      </c>
    </row>
    <row r="51" spans="1:6" ht="14.25">
      <c r="A51" s="61">
        <v>49</v>
      </c>
      <c r="B51" s="62" t="s">
        <v>129</v>
      </c>
      <c r="C51" s="63" t="s">
        <v>217</v>
      </c>
      <c r="D51" s="63" t="s">
        <v>230</v>
      </c>
      <c r="E51" s="108" t="s">
        <v>231</v>
      </c>
      <c r="F51" s="62" t="s">
        <v>132</v>
      </c>
    </row>
    <row r="52" spans="1:6" ht="14.25">
      <c r="A52" s="61">
        <v>50</v>
      </c>
      <c r="B52" s="62" t="s">
        <v>129</v>
      </c>
      <c r="C52" s="63" t="s">
        <v>217</v>
      </c>
      <c r="D52" s="63" t="s">
        <v>232</v>
      </c>
      <c r="E52" s="108" t="s">
        <v>233</v>
      </c>
      <c r="F52" s="62" t="s">
        <v>132</v>
      </c>
    </row>
    <row r="53" spans="1:6" ht="14.25">
      <c r="A53" s="61">
        <v>51</v>
      </c>
      <c r="B53" s="62" t="s">
        <v>129</v>
      </c>
      <c r="C53" s="63" t="s">
        <v>217</v>
      </c>
      <c r="D53" s="63" t="s">
        <v>217</v>
      </c>
      <c r="E53" s="108" t="s">
        <v>234</v>
      </c>
      <c r="F53" s="62" t="s">
        <v>132</v>
      </c>
    </row>
    <row r="54" spans="1:6" ht="14.25">
      <c r="A54" s="61">
        <v>52</v>
      </c>
      <c r="B54" s="62" t="s">
        <v>129</v>
      </c>
      <c r="C54" s="63" t="s">
        <v>217</v>
      </c>
      <c r="D54" s="63" t="s">
        <v>235</v>
      </c>
      <c r="E54" s="108" t="s">
        <v>236</v>
      </c>
      <c r="F54" s="62" t="s">
        <v>132</v>
      </c>
    </row>
    <row r="55" spans="1:6" ht="14.25">
      <c r="A55" s="61">
        <v>53</v>
      </c>
      <c r="B55" s="62" t="s">
        <v>129</v>
      </c>
      <c r="C55" s="63" t="s">
        <v>217</v>
      </c>
      <c r="D55" s="63" t="s">
        <v>237</v>
      </c>
      <c r="E55" s="108" t="s">
        <v>238</v>
      </c>
      <c r="F55" s="62" t="s">
        <v>132</v>
      </c>
    </row>
    <row r="56" spans="1:6" ht="14.25">
      <c r="A56" s="61">
        <v>54</v>
      </c>
      <c r="B56" s="62" t="s">
        <v>129</v>
      </c>
      <c r="C56" s="63" t="s">
        <v>217</v>
      </c>
      <c r="D56" s="63" t="s">
        <v>239</v>
      </c>
      <c r="E56" s="108" t="s">
        <v>240</v>
      </c>
      <c r="F56" s="62" t="s">
        <v>132</v>
      </c>
    </row>
    <row r="57" spans="1:6" ht="14.25">
      <c r="A57" s="61">
        <v>55</v>
      </c>
      <c r="B57" s="62" t="s">
        <v>129</v>
      </c>
      <c r="C57" s="63" t="s">
        <v>217</v>
      </c>
      <c r="D57" s="63" t="s">
        <v>241</v>
      </c>
      <c r="E57" s="108" t="s">
        <v>242</v>
      </c>
      <c r="F57" s="62" t="s">
        <v>132</v>
      </c>
    </row>
    <row r="58" spans="1:6" ht="14.25">
      <c r="A58" s="61">
        <v>56</v>
      </c>
      <c r="B58" s="62" t="s">
        <v>129</v>
      </c>
      <c r="C58" s="63" t="s">
        <v>217</v>
      </c>
      <c r="D58" s="63" t="s">
        <v>243</v>
      </c>
      <c r="E58" s="108" t="s">
        <v>244</v>
      </c>
      <c r="F58" s="62" t="s">
        <v>132</v>
      </c>
    </row>
    <row r="59" spans="1:6" ht="14.25">
      <c r="A59" s="61">
        <v>57</v>
      </c>
      <c r="B59" s="62" t="s">
        <v>129</v>
      </c>
      <c r="C59" s="63" t="s">
        <v>217</v>
      </c>
      <c r="D59" s="63" t="s">
        <v>245</v>
      </c>
      <c r="E59" s="108" t="s">
        <v>246</v>
      </c>
      <c r="F59" s="62" t="s">
        <v>132</v>
      </c>
    </row>
    <row r="60" spans="1:6" ht="14.25">
      <c r="A60" s="61">
        <v>58</v>
      </c>
      <c r="B60" s="62" t="s">
        <v>129</v>
      </c>
      <c r="C60" s="63" t="s">
        <v>217</v>
      </c>
      <c r="D60" s="63" t="s">
        <v>247</v>
      </c>
      <c r="E60" s="108" t="s">
        <v>248</v>
      </c>
      <c r="F60" s="62" t="s">
        <v>132</v>
      </c>
    </row>
    <row r="61" spans="1:6" ht="14.25">
      <c r="A61" s="61">
        <v>59</v>
      </c>
      <c r="B61" s="62" t="s">
        <v>129</v>
      </c>
      <c r="C61" s="63" t="s">
        <v>217</v>
      </c>
      <c r="D61" s="63" t="s">
        <v>249</v>
      </c>
      <c r="E61" s="108" t="s">
        <v>250</v>
      </c>
      <c r="F61" s="62" t="s">
        <v>132</v>
      </c>
    </row>
    <row r="62" spans="1:6" ht="14.25">
      <c r="A62" s="61">
        <v>60</v>
      </c>
      <c r="B62" s="62" t="s">
        <v>129</v>
      </c>
      <c r="C62" s="63" t="s">
        <v>217</v>
      </c>
      <c r="D62" s="63" t="s">
        <v>251</v>
      </c>
      <c r="E62" s="108" t="s">
        <v>252</v>
      </c>
      <c r="F62" s="62" t="s">
        <v>132</v>
      </c>
    </row>
    <row r="63" spans="1:6" ht="14.25">
      <c r="A63" s="61">
        <v>61</v>
      </c>
      <c r="B63" s="62" t="s">
        <v>129</v>
      </c>
      <c r="C63" s="63" t="s">
        <v>217</v>
      </c>
      <c r="D63" s="63" t="s">
        <v>253</v>
      </c>
      <c r="E63" s="108" t="s">
        <v>254</v>
      </c>
      <c r="F63" s="62" t="s">
        <v>132</v>
      </c>
    </row>
    <row r="64" spans="1:6" ht="14.25">
      <c r="A64" s="61">
        <v>62</v>
      </c>
      <c r="B64" s="62" t="s">
        <v>129</v>
      </c>
      <c r="C64" s="63" t="s">
        <v>217</v>
      </c>
      <c r="D64" s="63" t="s">
        <v>255</v>
      </c>
      <c r="E64" s="108" t="s">
        <v>256</v>
      </c>
      <c r="F64" s="62" t="s">
        <v>132</v>
      </c>
    </row>
    <row r="65" spans="1:6" ht="14.25">
      <c r="A65" s="61">
        <v>63</v>
      </c>
      <c r="B65" s="62" t="s">
        <v>129</v>
      </c>
      <c r="C65" s="63" t="s">
        <v>217</v>
      </c>
      <c r="D65" s="63" t="s">
        <v>257</v>
      </c>
      <c r="E65" s="108" t="s">
        <v>258</v>
      </c>
      <c r="F65" s="62" t="s">
        <v>132</v>
      </c>
    </row>
    <row r="66" spans="1:6" ht="14.25">
      <c r="A66" s="61">
        <v>64</v>
      </c>
      <c r="B66" s="62" t="s">
        <v>129</v>
      </c>
      <c r="C66" s="63" t="s">
        <v>217</v>
      </c>
      <c r="D66" s="63" t="s">
        <v>259</v>
      </c>
      <c r="E66" s="108" t="s">
        <v>260</v>
      </c>
      <c r="F66" s="62" t="s">
        <v>132</v>
      </c>
    </row>
    <row r="67" spans="1:6" ht="14.25">
      <c r="A67" s="61">
        <v>65</v>
      </c>
      <c r="B67" s="62" t="s">
        <v>129</v>
      </c>
      <c r="C67" s="63" t="s">
        <v>217</v>
      </c>
      <c r="D67" s="63" t="s">
        <v>261</v>
      </c>
      <c r="E67" s="108" t="s">
        <v>262</v>
      </c>
      <c r="F67" s="62" t="s">
        <v>132</v>
      </c>
    </row>
    <row r="68" spans="1:6" ht="14.25">
      <c r="A68" s="61">
        <v>66</v>
      </c>
      <c r="B68" s="62" t="s">
        <v>129</v>
      </c>
      <c r="C68" s="63" t="s">
        <v>263</v>
      </c>
      <c r="D68" s="63" t="s">
        <v>264</v>
      </c>
      <c r="E68" s="108" t="s">
        <v>265</v>
      </c>
      <c r="F68" s="62" t="s">
        <v>132</v>
      </c>
    </row>
    <row r="69" spans="1:6" ht="14.25">
      <c r="A69" s="61">
        <v>67</v>
      </c>
      <c r="B69" s="62" t="s">
        <v>129</v>
      </c>
      <c r="C69" s="63" t="s">
        <v>263</v>
      </c>
      <c r="D69" s="63" t="s">
        <v>266</v>
      </c>
      <c r="E69" s="108" t="s">
        <v>267</v>
      </c>
      <c r="F69" s="62" t="s">
        <v>132</v>
      </c>
    </row>
    <row r="70" spans="1:6" ht="14.25">
      <c r="A70" s="61">
        <v>68</v>
      </c>
      <c r="B70" s="62" t="s">
        <v>129</v>
      </c>
      <c r="C70" s="63" t="s">
        <v>263</v>
      </c>
      <c r="D70" s="63" t="s">
        <v>268</v>
      </c>
      <c r="E70" s="108" t="s">
        <v>269</v>
      </c>
      <c r="F70" s="62" t="s">
        <v>132</v>
      </c>
    </row>
    <row r="71" spans="1:6" ht="14.25">
      <c r="A71" s="61">
        <v>69</v>
      </c>
      <c r="B71" s="62" t="s">
        <v>129</v>
      </c>
      <c r="C71" s="63" t="s">
        <v>263</v>
      </c>
      <c r="D71" s="63" t="s">
        <v>270</v>
      </c>
      <c r="E71" s="108" t="s">
        <v>271</v>
      </c>
      <c r="F71" s="62" t="s">
        <v>132</v>
      </c>
    </row>
    <row r="72" spans="1:6" ht="14.25">
      <c r="A72" s="61">
        <v>70</v>
      </c>
      <c r="B72" s="62" t="s">
        <v>129</v>
      </c>
      <c r="C72" s="63" t="s">
        <v>263</v>
      </c>
      <c r="D72" s="63" t="s">
        <v>272</v>
      </c>
      <c r="E72" s="108" t="s">
        <v>273</v>
      </c>
      <c r="F72" s="62" t="s">
        <v>132</v>
      </c>
    </row>
    <row r="73" spans="1:6" ht="14.25">
      <c r="A73" s="61">
        <v>71</v>
      </c>
      <c r="B73" s="62" t="s">
        <v>129</v>
      </c>
      <c r="C73" s="63" t="s">
        <v>263</v>
      </c>
      <c r="D73" s="63" t="s">
        <v>274</v>
      </c>
      <c r="E73" s="108" t="s">
        <v>275</v>
      </c>
      <c r="F73" s="62" t="s">
        <v>132</v>
      </c>
    </row>
    <row r="74" spans="1:6" ht="14.25">
      <c r="A74" s="61">
        <v>72</v>
      </c>
      <c r="B74" s="62" t="s">
        <v>129</v>
      </c>
      <c r="C74" s="63" t="s">
        <v>263</v>
      </c>
      <c r="D74" s="63" t="s">
        <v>276</v>
      </c>
      <c r="E74" s="108" t="s">
        <v>277</v>
      </c>
      <c r="F74" s="62" t="s">
        <v>132</v>
      </c>
    </row>
    <row r="75" spans="1:6" ht="14.25">
      <c r="A75" s="61">
        <v>73</v>
      </c>
      <c r="B75" s="62" t="s">
        <v>129</v>
      </c>
      <c r="C75" s="63" t="s">
        <v>263</v>
      </c>
      <c r="D75" s="63" t="s">
        <v>278</v>
      </c>
      <c r="E75" s="108" t="s">
        <v>279</v>
      </c>
      <c r="F75" s="62" t="s">
        <v>132</v>
      </c>
    </row>
    <row r="76" spans="1:6" ht="14.25">
      <c r="A76" s="61">
        <v>74</v>
      </c>
      <c r="B76" s="62" t="s">
        <v>129</v>
      </c>
      <c r="C76" s="63" t="s">
        <v>263</v>
      </c>
      <c r="D76" s="63" t="s">
        <v>280</v>
      </c>
      <c r="E76" s="108" t="s">
        <v>281</v>
      </c>
      <c r="F76" s="62" t="s">
        <v>132</v>
      </c>
    </row>
    <row r="77" spans="1:6" ht="14.25">
      <c r="A77" s="61">
        <v>75</v>
      </c>
      <c r="B77" s="62" t="s">
        <v>129</v>
      </c>
      <c r="C77" s="63" t="s">
        <v>263</v>
      </c>
      <c r="D77" s="63" t="s">
        <v>282</v>
      </c>
      <c r="E77" s="108" t="s">
        <v>283</v>
      </c>
      <c r="F77" s="62" t="s">
        <v>132</v>
      </c>
    </row>
    <row r="78" spans="1:6" ht="14.25">
      <c r="A78" s="61">
        <v>76</v>
      </c>
      <c r="B78" s="62" t="s">
        <v>129</v>
      </c>
      <c r="C78" s="63" t="s">
        <v>263</v>
      </c>
      <c r="D78" s="63" t="s">
        <v>284</v>
      </c>
      <c r="E78" s="108" t="s">
        <v>285</v>
      </c>
      <c r="F78" s="62" t="s">
        <v>132</v>
      </c>
    </row>
    <row r="79" spans="1:6" ht="14.25">
      <c r="A79" s="61">
        <v>77</v>
      </c>
      <c r="B79" s="62" t="s">
        <v>129</v>
      </c>
      <c r="C79" s="63" t="s">
        <v>263</v>
      </c>
      <c r="D79" s="63" t="s">
        <v>286</v>
      </c>
      <c r="E79" s="108" t="s">
        <v>287</v>
      </c>
      <c r="F79" s="62" t="s">
        <v>132</v>
      </c>
    </row>
    <row r="80" spans="1:6" ht="14.25">
      <c r="A80" s="61">
        <v>78</v>
      </c>
      <c r="B80" s="62" t="s">
        <v>129</v>
      </c>
      <c r="C80" s="63" t="s">
        <v>288</v>
      </c>
      <c r="D80" s="63" t="s">
        <v>289</v>
      </c>
      <c r="E80" s="108" t="s">
        <v>290</v>
      </c>
      <c r="F80" s="62" t="s">
        <v>132</v>
      </c>
    </row>
    <row r="81" spans="1:6" ht="14.25">
      <c r="A81" s="61">
        <v>79</v>
      </c>
      <c r="B81" s="62" t="s">
        <v>129</v>
      </c>
      <c r="C81" s="63" t="s">
        <v>288</v>
      </c>
      <c r="D81" s="63" t="s">
        <v>291</v>
      </c>
      <c r="E81" s="108" t="s">
        <v>292</v>
      </c>
      <c r="F81" s="62" t="s">
        <v>132</v>
      </c>
    </row>
    <row r="82" spans="1:6" ht="14.25">
      <c r="A82" s="61">
        <v>80</v>
      </c>
      <c r="B82" s="62" t="s">
        <v>129</v>
      </c>
      <c r="C82" s="63" t="s">
        <v>288</v>
      </c>
      <c r="D82" s="63" t="s">
        <v>293</v>
      </c>
      <c r="E82" s="108" t="s">
        <v>294</v>
      </c>
      <c r="F82" s="62" t="s">
        <v>132</v>
      </c>
    </row>
    <row r="83" spans="1:6" ht="14.25">
      <c r="A83" s="61">
        <v>81</v>
      </c>
      <c r="B83" s="62" t="s">
        <v>129</v>
      </c>
      <c r="C83" s="63" t="s">
        <v>288</v>
      </c>
      <c r="D83" s="63" t="s">
        <v>295</v>
      </c>
      <c r="E83" s="108" t="s">
        <v>296</v>
      </c>
      <c r="F83" s="62" t="s">
        <v>132</v>
      </c>
    </row>
    <row r="84" spans="1:6" ht="14.25">
      <c r="A84" s="61">
        <v>82</v>
      </c>
      <c r="B84" s="62" t="s">
        <v>129</v>
      </c>
      <c r="C84" s="63" t="s">
        <v>288</v>
      </c>
      <c r="D84" s="63" t="s">
        <v>297</v>
      </c>
      <c r="E84" s="108" t="s">
        <v>298</v>
      </c>
      <c r="F84" s="62" t="s">
        <v>132</v>
      </c>
    </row>
    <row r="85" spans="1:6" ht="14.25">
      <c r="A85" s="61">
        <v>83</v>
      </c>
      <c r="B85" s="62" t="s">
        <v>129</v>
      </c>
      <c r="C85" s="63" t="s">
        <v>288</v>
      </c>
      <c r="D85" s="63" t="s">
        <v>299</v>
      </c>
      <c r="E85" s="108" t="s">
        <v>300</v>
      </c>
      <c r="F85" s="62" t="s">
        <v>132</v>
      </c>
    </row>
    <row r="86" spans="1:6" ht="14.25">
      <c r="A86" s="61">
        <v>84</v>
      </c>
      <c r="B86" s="62" t="s">
        <v>129</v>
      </c>
      <c r="C86" s="63" t="s">
        <v>288</v>
      </c>
      <c r="D86" s="63" t="s">
        <v>301</v>
      </c>
      <c r="E86" s="108" t="s">
        <v>302</v>
      </c>
      <c r="F86" s="62" t="s">
        <v>132</v>
      </c>
    </row>
    <row r="87" spans="1:6" ht="14.25">
      <c r="A87" s="61">
        <v>85</v>
      </c>
      <c r="B87" s="62" t="s">
        <v>129</v>
      </c>
      <c r="C87" s="63" t="s">
        <v>303</v>
      </c>
      <c r="D87" s="63" t="s">
        <v>303</v>
      </c>
      <c r="E87" s="108" t="s">
        <v>304</v>
      </c>
      <c r="F87" s="62" t="s">
        <v>132</v>
      </c>
    </row>
    <row r="88" spans="1:6" ht="14.25">
      <c r="A88" s="61">
        <v>86</v>
      </c>
      <c r="B88" s="62" t="s">
        <v>129</v>
      </c>
      <c r="C88" s="63" t="s">
        <v>303</v>
      </c>
      <c r="D88" s="63" t="s">
        <v>305</v>
      </c>
      <c r="E88" s="108" t="s">
        <v>306</v>
      </c>
      <c r="F88" s="62" t="s">
        <v>132</v>
      </c>
    </row>
    <row r="89" spans="1:6" ht="14.25">
      <c r="A89" s="61">
        <v>87</v>
      </c>
      <c r="B89" s="62" t="s">
        <v>129</v>
      </c>
      <c r="C89" s="63" t="s">
        <v>303</v>
      </c>
      <c r="D89" s="63" t="s">
        <v>307</v>
      </c>
      <c r="E89" s="108" t="s">
        <v>308</v>
      </c>
      <c r="F89" s="62" t="s">
        <v>132</v>
      </c>
    </row>
    <row r="90" spans="1:6" ht="14.25">
      <c r="A90" s="61">
        <v>88</v>
      </c>
      <c r="B90" s="62" t="s">
        <v>129</v>
      </c>
      <c r="C90" s="63" t="s">
        <v>303</v>
      </c>
      <c r="D90" s="63" t="s">
        <v>309</v>
      </c>
      <c r="E90" s="108" t="s">
        <v>310</v>
      </c>
      <c r="F90" s="62" t="s">
        <v>132</v>
      </c>
    </row>
    <row r="91" spans="1:6" ht="14.25">
      <c r="A91" s="61">
        <v>89</v>
      </c>
      <c r="B91" s="62" t="s">
        <v>129</v>
      </c>
      <c r="C91" s="63" t="s">
        <v>303</v>
      </c>
      <c r="D91" s="63" t="s">
        <v>311</v>
      </c>
      <c r="E91" s="108" t="s">
        <v>312</v>
      </c>
      <c r="F91" s="62" t="s">
        <v>132</v>
      </c>
    </row>
    <row r="92" spans="1:6" ht="14.25">
      <c r="A92" s="61">
        <v>90</v>
      </c>
      <c r="B92" s="62" t="s">
        <v>129</v>
      </c>
      <c r="C92" s="63" t="s">
        <v>303</v>
      </c>
      <c r="D92" s="63" t="s">
        <v>313</v>
      </c>
      <c r="E92" s="108" t="s">
        <v>314</v>
      </c>
      <c r="F92" s="62" t="s">
        <v>132</v>
      </c>
    </row>
    <row r="93" spans="1:6" ht="14.25">
      <c r="A93" s="61">
        <v>91</v>
      </c>
      <c r="B93" s="62" t="s">
        <v>129</v>
      </c>
      <c r="C93" s="63" t="s">
        <v>303</v>
      </c>
      <c r="D93" s="63" t="s">
        <v>315</v>
      </c>
      <c r="E93" s="108" t="s">
        <v>316</v>
      </c>
      <c r="F93" s="62" t="s">
        <v>132</v>
      </c>
    </row>
    <row r="94" spans="1:6" ht="14.25">
      <c r="A94" s="61">
        <v>92</v>
      </c>
      <c r="B94" s="62" t="s">
        <v>129</v>
      </c>
      <c r="C94" s="63" t="s">
        <v>303</v>
      </c>
      <c r="D94" s="63" t="s">
        <v>161</v>
      </c>
      <c r="E94" s="108" t="s">
        <v>317</v>
      </c>
      <c r="F94" s="62" t="s">
        <v>132</v>
      </c>
    </row>
    <row r="95" spans="1:6" ht="14.25">
      <c r="A95" s="61">
        <v>93</v>
      </c>
      <c r="B95" s="62" t="s">
        <v>129</v>
      </c>
      <c r="C95" s="63" t="s">
        <v>303</v>
      </c>
      <c r="D95" s="63" t="s">
        <v>318</v>
      </c>
      <c r="E95" s="108" t="s">
        <v>319</v>
      </c>
      <c r="F95" s="62" t="s">
        <v>132</v>
      </c>
    </row>
    <row r="96" spans="1:6" ht="14.25">
      <c r="A96" s="61">
        <v>94</v>
      </c>
      <c r="B96" s="62" t="s">
        <v>129</v>
      </c>
      <c r="C96" s="63" t="s">
        <v>303</v>
      </c>
      <c r="D96" s="63" t="s">
        <v>320</v>
      </c>
      <c r="E96" s="108" t="s">
        <v>321</v>
      </c>
      <c r="F96" s="62" t="s">
        <v>132</v>
      </c>
    </row>
    <row r="97" spans="1:6" ht="14.25">
      <c r="A97" s="61">
        <v>95</v>
      </c>
      <c r="B97" s="62" t="s">
        <v>129</v>
      </c>
      <c r="C97" s="63" t="s">
        <v>303</v>
      </c>
      <c r="D97" s="63" t="s">
        <v>322</v>
      </c>
      <c r="E97" s="108" t="s">
        <v>323</v>
      </c>
      <c r="F97" s="62" t="s">
        <v>132</v>
      </c>
    </row>
    <row r="98" spans="1:6" ht="14.25">
      <c r="A98" s="61">
        <v>96</v>
      </c>
      <c r="B98" s="62" t="s">
        <v>129</v>
      </c>
      <c r="C98" s="63" t="s">
        <v>303</v>
      </c>
      <c r="D98" s="63" t="s">
        <v>324</v>
      </c>
      <c r="E98" s="108" t="s">
        <v>325</v>
      </c>
      <c r="F98" s="62" t="s">
        <v>132</v>
      </c>
    </row>
    <row r="99" spans="1:6" ht="14.25">
      <c r="A99" s="61">
        <v>97</v>
      </c>
      <c r="B99" s="62" t="s">
        <v>129</v>
      </c>
      <c r="C99" s="63" t="s">
        <v>326</v>
      </c>
      <c r="D99" s="63" t="s">
        <v>326</v>
      </c>
      <c r="E99" s="108" t="s">
        <v>327</v>
      </c>
      <c r="F99" s="62" t="s">
        <v>132</v>
      </c>
    </row>
    <row r="100" spans="1:6" ht="14.25">
      <c r="A100" s="61">
        <v>98</v>
      </c>
      <c r="B100" s="62" t="s">
        <v>129</v>
      </c>
      <c r="C100" s="63" t="s">
        <v>326</v>
      </c>
      <c r="D100" s="63" t="s">
        <v>328</v>
      </c>
      <c r="E100" s="108" t="s">
        <v>329</v>
      </c>
      <c r="F100" s="62" t="s">
        <v>132</v>
      </c>
    </row>
    <row r="101" spans="1:6" ht="14.25">
      <c r="A101" s="61">
        <v>99</v>
      </c>
      <c r="B101" s="62" t="s">
        <v>129</v>
      </c>
      <c r="C101" s="63" t="s">
        <v>326</v>
      </c>
      <c r="D101" s="63" t="s">
        <v>330</v>
      </c>
      <c r="E101" s="108" t="s">
        <v>331</v>
      </c>
      <c r="F101" s="62" t="s">
        <v>132</v>
      </c>
    </row>
    <row r="102" spans="1:6" ht="14.25">
      <c r="A102" s="61">
        <v>100</v>
      </c>
      <c r="B102" s="62" t="s">
        <v>129</v>
      </c>
      <c r="C102" s="63" t="s">
        <v>326</v>
      </c>
      <c r="D102" s="63" t="s">
        <v>332</v>
      </c>
      <c r="E102" s="108" t="s">
        <v>333</v>
      </c>
      <c r="F102" s="62" t="s">
        <v>132</v>
      </c>
    </row>
    <row r="103" spans="1:6" ht="14.25">
      <c r="A103" s="61">
        <v>101</v>
      </c>
      <c r="B103" s="62" t="s">
        <v>129</v>
      </c>
      <c r="C103" s="63" t="s">
        <v>326</v>
      </c>
      <c r="D103" s="63" t="s">
        <v>334</v>
      </c>
      <c r="E103" s="108" t="s">
        <v>335</v>
      </c>
      <c r="F103" s="62" t="s">
        <v>132</v>
      </c>
    </row>
    <row r="104" spans="1:6" ht="14.25">
      <c r="A104" s="61">
        <v>102</v>
      </c>
      <c r="B104" s="62" t="s">
        <v>129</v>
      </c>
      <c r="C104" s="63" t="s">
        <v>336</v>
      </c>
      <c r="D104" s="63" t="s">
        <v>337</v>
      </c>
      <c r="E104" s="108" t="s">
        <v>338</v>
      </c>
      <c r="F104" s="62" t="s">
        <v>132</v>
      </c>
    </row>
    <row r="105" spans="1:6" ht="14.25">
      <c r="A105" s="61">
        <v>103</v>
      </c>
      <c r="B105" s="62" t="s">
        <v>129</v>
      </c>
      <c r="C105" s="63" t="s">
        <v>336</v>
      </c>
      <c r="D105" s="63" t="s">
        <v>339</v>
      </c>
      <c r="E105" s="108" t="s">
        <v>340</v>
      </c>
      <c r="F105" s="62" t="s">
        <v>132</v>
      </c>
    </row>
    <row r="106" spans="1:6" ht="14.25">
      <c r="A106" s="61">
        <v>104</v>
      </c>
      <c r="B106" s="62" t="s">
        <v>129</v>
      </c>
      <c r="C106" s="63" t="s">
        <v>336</v>
      </c>
      <c r="D106" s="63" t="s">
        <v>341</v>
      </c>
      <c r="E106" s="108" t="s">
        <v>342</v>
      </c>
      <c r="F106" s="62" t="s">
        <v>132</v>
      </c>
    </row>
    <row r="107" spans="1:6" ht="14.25">
      <c r="A107" s="61">
        <v>105</v>
      </c>
      <c r="B107" s="62" t="s">
        <v>129</v>
      </c>
      <c r="C107" s="63" t="s">
        <v>336</v>
      </c>
      <c r="D107" s="63" t="s">
        <v>343</v>
      </c>
      <c r="E107" s="108" t="s">
        <v>344</v>
      </c>
      <c r="F107" s="62" t="s">
        <v>132</v>
      </c>
    </row>
    <row r="108" spans="1:6" ht="14.25">
      <c r="A108" s="61">
        <v>106</v>
      </c>
      <c r="B108" s="62" t="s">
        <v>129</v>
      </c>
      <c r="C108" s="63" t="s">
        <v>336</v>
      </c>
      <c r="D108" s="63" t="s">
        <v>345</v>
      </c>
      <c r="E108" s="108" t="s">
        <v>346</v>
      </c>
      <c r="F108" s="62" t="s">
        <v>132</v>
      </c>
    </row>
    <row r="109" spans="1:6" ht="14.25">
      <c r="A109" s="61">
        <v>107</v>
      </c>
      <c r="B109" s="62" t="s">
        <v>129</v>
      </c>
      <c r="C109" s="63" t="s">
        <v>336</v>
      </c>
      <c r="D109" s="63" t="s">
        <v>347</v>
      </c>
      <c r="E109" s="108" t="s">
        <v>348</v>
      </c>
      <c r="F109" s="62" t="s">
        <v>132</v>
      </c>
    </row>
    <row r="110" spans="1:6" ht="14.25">
      <c r="A110" s="61">
        <v>108</v>
      </c>
      <c r="B110" s="62" t="s">
        <v>129</v>
      </c>
      <c r="C110" s="63" t="s">
        <v>133</v>
      </c>
      <c r="D110" s="63" t="s">
        <v>349</v>
      </c>
      <c r="E110" s="108" t="s">
        <v>350</v>
      </c>
      <c r="F110" s="62" t="s">
        <v>132</v>
      </c>
    </row>
    <row r="111" spans="1:6" ht="14.25">
      <c r="A111" s="61">
        <v>109</v>
      </c>
      <c r="B111" s="62" t="s">
        <v>129</v>
      </c>
      <c r="C111" s="63" t="s">
        <v>133</v>
      </c>
      <c r="D111" s="63" t="s">
        <v>351</v>
      </c>
      <c r="E111" s="108" t="s">
        <v>352</v>
      </c>
      <c r="F111" s="62" t="s">
        <v>132</v>
      </c>
    </row>
    <row r="112" spans="1:6" ht="14.25">
      <c r="A112" s="61">
        <v>110</v>
      </c>
      <c r="B112" s="62" t="s">
        <v>129</v>
      </c>
      <c r="C112" s="63" t="s">
        <v>353</v>
      </c>
      <c r="D112" s="63" t="s">
        <v>354</v>
      </c>
      <c r="E112" s="108" t="s">
        <v>355</v>
      </c>
      <c r="F112" s="62" t="s">
        <v>132</v>
      </c>
    </row>
    <row r="113" spans="1:6" ht="14.25">
      <c r="A113" s="61">
        <v>111</v>
      </c>
      <c r="B113" s="62" t="s">
        <v>129</v>
      </c>
      <c r="C113" s="63" t="s">
        <v>353</v>
      </c>
      <c r="D113" s="63" t="s">
        <v>356</v>
      </c>
      <c r="E113" s="108" t="s">
        <v>357</v>
      </c>
      <c r="F113" s="62" t="s">
        <v>132</v>
      </c>
    </row>
    <row r="114" spans="1:6" ht="14.25">
      <c r="A114" s="61">
        <v>112</v>
      </c>
      <c r="B114" s="62" t="s">
        <v>129</v>
      </c>
      <c r="C114" s="63" t="s">
        <v>353</v>
      </c>
      <c r="D114" s="63" t="s">
        <v>336</v>
      </c>
      <c r="E114" s="108" t="s">
        <v>358</v>
      </c>
      <c r="F114" s="62" t="s">
        <v>132</v>
      </c>
    </row>
    <row r="115" spans="1:6" ht="14.25">
      <c r="A115" s="61">
        <v>113</v>
      </c>
      <c r="B115" s="62" t="s">
        <v>129</v>
      </c>
      <c r="C115" s="63" t="s">
        <v>353</v>
      </c>
      <c r="D115" s="63" t="s">
        <v>359</v>
      </c>
      <c r="E115" s="108" t="s">
        <v>360</v>
      </c>
      <c r="F115" s="62" t="s">
        <v>132</v>
      </c>
    </row>
    <row r="116" spans="1:6" ht="14.25">
      <c r="A116" s="61">
        <v>114</v>
      </c>
      <c r="B116" s="62" t="s">
        <v>129</v>
      </c>
      <c r="C116" s="63" t="s">
        <v>353</v>
      </c>
      <c r="D116" s="63" t="s">
        <v>361</v>
      </c>
      <c r="E116" s="108" t="s">
        <v>362</v>
      </c>
      <c r="F116" s="62" t="s">
        <v>132</v>
      </c>
    </row>
    <row r="117" spans="1:6" ht="14.25">
      <c r="A117" s="61">
        <v>115</v>
      </c>
      <c r="B117" s="62" t="s">
        <v>129</v>
      </c>
      <c r="C117" s="63" t="s">
        <v>353</v>
      </c>
      <c r="D117" s="63" t="s">
        <v>363</v>
      </c>
      <c r="E117" s="108" t="s">
        <v>364</v>
      </c>
      <c r="F117" s="62" t="s">
        <v>132</v>
      </c>
    </row>
    <row r="118" spans="1:6" ht="14.25">
      <c r="A118" s="61">
        <v>116</v>
      </c>
      <c r="B118" s="62" t="s">
        <v>129</v>
      </c>
      <c r="C118" s="63" t="s">
        <v>353</v>
      </c>
      <c r="D118" s="63" t="s">
        <v>365</v>
      </c>
      <c r="E118" s="108" t="s">
        <v>366</v>
      </c>
      <c r="F118" s="62" t="s">
        <v>132</v>
      </c>
    </row>
    <row r="119" spans="1:6" ht="14.25">
      <c r="A119" s="61">
        <v>117</v>
      </c>
      <c r="B119" s="62" t="s">
        <v>129</v>
      </c>
      <c r="C119" s="63" t="s">
        <v>353</v>
      </c>
      <c r="D119" s="63" t="s">
        <v>367</v>
      </c>
      <c r="E119" s="108" t="s">
        <v>368</v>
      </c>
      <c r="F119" s="62" t="s">
        <v>132</v>
      </c>
    </row>
    <row r="120" spans="1:6" ht="14.25">
      <c r="A120" s="61">
        <v>118</v>
      </c>
      <c r="B120" s="62" t="s">
        <v>129</v>
      </c>
      <c r="C120" s="63" t="s">
        <v>353</v>
      </c>
      <c r="D120" s="63" t="s">
        <v>369</v>
      </c>
      <c r="E120" s="108" t="s">
        <v>370</v>
      </c>
      <c r="F120" s="62" t="s">
        <v>132</v>
      </c>
    </row>
    <row r="121" spans="1:6" ht="14.25">
      <c r="A121" s="61">
        <v>119</v>
      </c>
      <c r="B121" s="62" t="s">
        <v>129</v>
      </c>
      <c r="C121" s="63" t="s">
        <v>353</v>
      </c>
      <c r="D121" s="63" t="s">
        <v>371</v>
      </c>
      <c r="E121" s="108" t="s">
        <v>372</v>
      </c>
      <c r="F121" s="62" t="s">
        <v>132</v>
      </c>
    </row>
    <row r="122" spans="1:6" ht="14.25">
      <c r="A122" s="61">
        <v>120</v>
      </c>
      <c r="B122" s="62" t="s">
        <v>129</v>
      </c>
      <c r="C122" s="63" t="s">
        <v>353</v>
      </c>
      <c r="D122" s="63" t="s">
        <v>373</v>
      </c>
      <c r="E122" s="108" t="s">
        <v>374</v>
      </c>
      <c r="F122" s="62" t="s">
        <v>132</v>
      </c>
    </row>
    <row r="123" spans="1:6" ht="14.25">
      <c r="A123" s="61">
        <v>121</v>
      </c>
      <c r="B123" s="62" t="s">
        <v>129</v>
      </c>
      <c r="C123" s="63" t="s">
        <v>353</v>
      </c>
      <c r="D123" s="63" t="s">
        <v>375</v>
      </c>
      <c r="E123" s="108" t="s">
        <v>376</v>
      </c>
      <c r="F123" s="62" t="s">
        <v>132</v>
      </c>
    </row>
    <row r="124" spans="1:6" ht="14.25">
      <c r="A124" s="61">
        <v>122</v>
      </c>
      <c r="B124" s="62" t="s">
        <v>129</v>
      </c>
      <c r="C124" s="63" t="s">
        <v>353</v>
      </c>
      <c r="D124" s="63" t="s">
        <v>377</v>
      </c>
      <c r="E124" s="108" t="s">
        <v>378</v>
      </c>
      <c r="F124" s="62" t="s">
        <v>132</v>
      </c>
    </row>
    <row r="125" spans="1:6" ht="14.25">
      <c r="A125" s="61">
        <v>123</v>
      </c>
      <c r="B125" s="62" t="s">
        <v>129</v>
      </c>
      <c r="C125" s="63" t="s">
        <v>353</v>
      </c>
      <c r="D125" s="63" t="s">
        <v>379</v>
      </c>
      <c r="E125" s="108" t="s">
        <v>380</v>
      </c>
      <c r="F125" s="62" t="s">
        <v>132</v>
      </c>
    </row>
    <row r="126" spans="1:6" ht="14.25">
      <c r="A126" s="61">
        <v>124</v>
      </c>
      <c r="B126" s="62" t="s">
        <v>129</v>
      </c>
      <c r="C126" s="63" t="s">
        <v>353</v>
      </c>
      <c r="D126" s="63" t="s">
        <v>381</v>
      </c>
      <c r="E126" s="108" t="s">
        <v>382</v>
      </c>
      <c r="F126" s="62" t="s">
        <v>132</v>
      </c>
    </row>
    <row r="127" spans="1:6" ht="14.25">
      <c r="A127" s="61">
        <v>125</v>
      </c>
      <c r="B127" s="62" t="s">
        <v>129</v>
      </c>
      <c r="C127" s="63" t="s">
        <v>383</v>
      </c>
      <c r="D127" s="63" t="s">
        <v>383</v>
      </c>
      <c r="E127" s="108" t="s">
        <v>384</v>
      </c>
      <c r="F127" s="62" t="s">
        <v>132</v>
      </c>
    </row>
    <row r="128" spans="1:6" ht="14.25">
      <c r="A128" s="61">
        <v>126</v>
      </c>
      <c r="B128" s="62" t="s">
        <v>129</v>
      </c>
      <c r="C128" s="63" t="s">
        <v>383</v>
      </c>
      <c r="D128" s="63" t="s">
        <v>385</v>
      </c>
      <c r="E128" s="108" t="s">
        <v>386</v>
      </c>
      <c r="F128" s="62" t="s">
        <v>132</v>
      </c>
    </row>
    <row r="129" spans="1:6" ht="14.25">
      <c r="A129" s="61">
        <v>127</v>
      </c>
      <c r="B129" s="62" t="s">
        <v>129</v>
      </c>
      <c r="C129" s="63" t="s">
        <v>383</v>
      </c>
      <c r="D129" s="63" t="s">
        <v>387</v>
      </c>
      <c r="E129" s="108" t="s">
        <v>388</v>
      </c>
      <c r="F129" s="62" t="s">
        <v>132</v>
      </c>
    </row>
    <row r="130" spans="1:6" ht="14.25">
      <c r="A130" s="61">
        <v>128</v>
      </c>
      <c r="B130" s="62" t="s">
        <v>129</v>
      </c>
      <c r="C130" s="63" t="s">
        <v>383</v>
      </c>
      <c r="D130" s="63" t="s">
        <v>389</v>
      </c>
      <c r="E130" s="108" t="s">
        <v>390</v>
      </c>
      <c r="F130" s="62" t="s">
        <v>132</v>
      </c>
    </row>
    <row r="131" spans="1:6" ht="14.25">
      <c r="A131" s="61">
        <v>129</v>
      </c>
      <c r="B131" s="62" t="s">
        <v>129</v>
      </c>
      <c r="C131" s="63" t="s">
        <v>383</v>
      </c>
      <c r="D131" s="63" t="s">
        <v>391</v>
      </c>
      <c r="E131" s="108" t="s">
        <v>392</v>
      </c>
      <c r="F131" s="62" t="s">
        <v>132</v>
      </c>
    </row>
    <row r="132" spans="1:6" ht="14.25">
      <c r="A132" s="61">
        <v>130</v>
      </c>
      <c r="B132" s="62" t="s">
        <v>129</v>
      </c>
      <c r="C132" s="63" t="s">
        <v>383</v>
      </c>
      <c r="D132" s="63" t="s">
        <v>393</v>
      </c>
      <c r="E132" s="108" t="s">
        <v>394</v>
      </c>
      <c r="F132" s="62" t="s">
        <v>132</v>
      </c>
    </row>
    <row r="133" spans="1:6" ht="14.25">
      <c r="A133" s="61">
        <v>131</v>
      </c>
      <c r="B133" s="62" t="s">
        <v>129</v>
      </c>
      <c r="C133" s="63" t="s">
        <v>383</v>
      </c>
      <c r="D133" s="63" t="s">
        <v>395</v>
      </c>
      <c r="E133" s="108" t="s">
        <v>396</v>
      </c>
      <c r="F133" s="62" t="s">
        <v>132</v>
      </c>
    </row>
    <row r="134" spans="1:6" ht="14.25">
      <c r="A134" s="61">
        <v>132</v>
      </c>
      <c r="B134" s="62" t="s">
        <v>129</v>
      </c>
      <c r="C134" s="63" t="s">
        <v>383</v>
      </c>
      <c r="D134" s="63" t="s">
        <v>397</v>
      </c>
      <c r="E134" s="108" t="s">
        <v>398</v>
      </c>
      <c r="F134" s="62" t="s">
        <v>132</v>
      </c>
    </row>
    <row r="135" spans="1:6" ht="14.25">
      <c r="A135" s="61">
        <v>133</v>
      </c>
      <c r="B135" s="62" t="s">
        <v>129</v>
      </c>
      <c r="C135" s="63" t="s">
        <v>383</v>
      </c>
      <c r="D135" s="63" t="s">
        <v>399</v>
      </c>
      <c r="E135" s="108" t="s">
        <v>400</v>
      </c>
      <c r="F135" s="62" t="s">
        <v>132</v>
      </c>
    </row>
    <row r="136" spans="1:6" ht="14.25">
      <c r="A136" s="61">
        <v>134</v>
      </c>
      <c r="B136" s="62" t="s">
        <v>129</v>
      </c>
      <c r="C136" s="63" t="s">
        <v>383</v>
      </c>
      <c r="D136" s="63" t="s">
        <v>401</v>
      </c>
      <c r="E136" s="108" t="s">
        <v>402</v>
      </c>
      <c r="F136" s="62" t="s">
        <v>132</v>
      </c>
    </row>
    <row r="137" spans="1:6" ht="14.25">
      <c r="A137" s="61">
        <v>135</v>
      </c>
      <c r="B137" s="62" t="s">
        <v>129</v>
      </c>
      <c r="C137" s="63" t="s">
        <v>383</v>
      </c>
      <c r="D137" s="63" t="s">
        <v>403</v>
      </c>
      <c r="E137" s="108" t="s">
        <v>404</v>
      </c>
      <c r="F137" s="62" t="s">
        <v>132</v>
      </c>
    </row>
    <row r="138" spans="1:6" ht="14.25">
      <c r="A138" s="61">
        <v>136</v>
      </c>
      <c r="B138" s="62" t="s">
        <v>129</v>
      </c>
      <c r="C138" s="63" t="s">
        <v>405</v>
      </c>
      <c r="D138" s="63" t="s">
        <v>406</v>
      </c>
      <c r="E138" s="108" t="s">
        <v>407</v>
      </c>
      <c r="F138" s="62" t="s">
        <v>132</v>
      </c>
    </row>
    <row r="139" spans="1:6" ht="14.25">
      <c r="A139" s="61">
        <v>137</v>
      </c>
      <c r="B139" s="62" t="s">
        <v>129</v>
      </c>
      <c r="C139" s="63" t="s">
        <v>405</v>
      </c>
      <c r="D139" s="63" t="s">
        <v>264</v>
      </c>
      <c r="E139" s="108" t="s">
        <v>408</v>
      </c>
      <c r="F139" s="62" t="s">
        <v>132</v>
      </c>
    </row>
    <row r="140" spans="1:6" ht="14.25">
      <c r="A140" s="61">
        <v>138</v>
      </c>
      <c r="B140" s="62" t="s">
        <v>129</v>
      </c>
      <c r="C140" s="63" t="s">
        <v>405</v>
      </c>
      <c r="D140" s="63" t="s">
        <v>409</v>
      </c>
      <c r="E140" s="108" t="s">
        <v>410</v>
      </c>
      <c r="F140" s="62" t="s">
        <v>132</v>
      </c>
    </row>
    <row r="141" spans="1:6" ht="14.25">
      <c r="A141" s="61">
        <v>139</v>
      </c>
      <c r="B141" s="62" t="s">
        <v>129</v>
      </c>
      <c r="C141" s="63" t="s">
        <v>411</v>
      </c>
      <c r="D141" s="63" t="s">
        <v>411</v>
      </c>
      <c r="E141" s="108" t="s">
        <v>412</v>
      </c>
      <c r="F141" s="62" t="s">
        <v>132</v>
      </c>
    </row>
    <row r="142" spans="1:6" ht="14.25">
      <c r="A142" s="61">
        <v>140</v>
      </c>
      <c r="B142" s="62" t="s">
        <v>129</v>
      </c>
      <c r="C142" s="63" t="s">
        <v>411</v>
      </c>
      <c r="D142" s="63" t="s">
        <v>413</v>
      </c>
      <c r="E142" s="108" t="s">
        <v>414</v>
      </c>
      <c r="F142" s="62" t="s">
        <v>132</v>
      </c>
    </row>
    <row r="143" spans="1:6" ht="14.25">
      <c r="A143" s="61">
        <v>141</v>
      </c>
      <c r="B143" s="62" t="s">
        <v>129</v>
      </c>
      <c r="C143" s="63" t="s">
        <v>411</v>
      </c>
      <c r="D143" s="63" t="s">
        <v>415</v>
      </c>
      <c r="E143" s="108" t="s">
        <v>416</v>
      </c>
      <c r="F143" s="62" t="s">
        <v>132</v>
      </c>
    </row>
    <row r="144" spans="1:6" ht="14.25">
      <c r="A144" s="61">
        <v>142</v>
      </c>
      <c r="B144" s="62" t="s">
        <v>129</v>
      </c>
      <c r="C144" s="63" t="s">
        <v>411</v>
      </c>
      <c r="D144" s="63" t="s">
        <v>417</v>
      </c>
      <c r="E144" s="108" t="s">
        <v>418</v>
      </c>
      <c r="F144" s="62" t="s">
        <v>132</v>
      </c>
    </row>
    <row r="145" spans="1:6" ht="14.25">
      <c r="A145" s="61">
        <v>143</v>
      </c>
      <c r="B145" s="62" t="s">
        <v>129</v>
      </c>
      <c r="C145" s="63" t="s">
        <v>419</v>
      </c>
      <c r="D145" s="63" t="s">
        <v>419</v>
      </c>
      <c r="E145" s="108" t="s">
        <v>420</v>
      </c>
      <c r="F145" s="62" t="s">
        <v>132</v>
      </c>
    </row>
    <row r="146" spans="1:6" ht="14.25">
      <c r="A146" s="61">
        <v>144</v>
      </c>
      <c r="B146" s="62" t="s">
        <v>129</v>
      </c>
      <c r="C146" s="63" t="s">
        <v>419</v>
      </c>
      <c r="D146" s="63" t="s">
        <v>421</v>
      </c>
      <c r="E146" s="108" t="s">
        <v>422</v>
      </c>
      <c r="F146" s="62" t="s">
        <v>132</v>
      </c>
    </row>
    <row r="147" spans="1:6" ht="14.25">
      <c r="A147" s="61">
        <v>145</v>
      </c>
      <c r="B147" s="62" t="s">
        <v>129</v>
      </c>
      <c r="C147" s="63" t="s">
        <v>419</v>
      </c>
      <c r="D147" s="63" t="s">
        <v>423</v>
      </c>
      <c r="E147" s="108" t="s">
        <v>424</v>
      </c>
      <c r="F147" s="62" t="s">
        <v>132</v>
      </c>
    </row>
    <row r="148" spans="1:6" ht="14.25">
      <c r="A148" s="61">
        <v>146</v>
      </c>
      <c r="B148" s="62" t="s">
        <v>129</v>
      </c>
      <c r="C148" s="63" t="s">
        <v>419</v>
      </c>
      <c r="D148" s="63" t="s">
        <v>425</v>
      </c>
      <c r="E148" s="108" t="s">
        <v>426</v>
      </c>
      <c r="F148" s="62" t="s">
        <v>132</v>
      </c>
    </row>
    <row r="149" spans="1:6" ht="14.25">
      <c r="A149" s="61">
        <v>147</v>
      </c>
      <c r="B149" s="62" t="s">
        <v>129</v>
      </c>
      <c r="C149" s="63" t="s">
        <v>419</v>
      </c>
      <c r="D149" s="63" t="s">
        <v>427</v>
      </c>
      <c r="E149" s="108" t="s">
        <v>428</v>
      </c>
      <c r="F149" s="62" t="s">
        <v>132</v>
      </c>
    </row>
    <row r="150" spans="1:6" ht="14.25">
      <c r="A150" s="61">
        <v>148</v>
      </c>
      <c r="B150" s="62" t="s">
        <v>129</v>
      </c>
      <c r="C150" s="63" t="s">
        <v>419</v>
      </c>
      <c r="D150" s="63" t="s">
        <v>429</v>
      </c>
      <c r="E150" s="108" t="s">
        <v>430</v>
      </c>
      <c r="F150" s="62" t="s">
        <v>132</v>
      </c>
    </row>
    <row r="151" spans="1:6" ht="14.25">
      <c r="A151" s="61">
        <v>149</v>
      </c>
      <c r="B151" s="62" t="s">
        <v>129</v>
      </c>
      <c r="C151" s="63" t="s">
        <v>419</v>
      </c>
      <c r="D151" s="63" t="s">
        <v>431</v>
      </c>
      <c r="E151" s="108" t="s">
        <v>432</v>
      </c>
      <c r="F151" s="62" t="s">
        <v>132</v>
      </c>
    </row>
    <row r="152" spans="1:6" ht="14.25">
      <c r="A152" s="61">
        <v>150</v>
      </c>
      <c r="B152" s="62" t="s">
        <v>129</v>
      </c>
      <c r="C152" s="63" t="s">
        <v>433</v>
      </c>
      <c r="D152" s="63" t="s">
        <v>433</v>
      </c>
      <c r="E152" s="108" t="s">
        <v>434</v>
      </c>
      <c r="F152" s="62" t="s">
        <v>132</v>
      </c>
    </row>
    <row r="153" spans="1:6" ht="14.25">
      <c r="A153" s="61">
        <v>151</v>
      </c>
      <c r="B153" s="62" t="s">
        <v>129</v>
      </c>
      <c r="C153" s="63" t="s">
        <v>433</v>
      </c>
      <c r="D153" s="63" t="s">
        <v>435</v>
      </c>
      <c r="E153" s="108" t="s">
        <v>436</v>
      </c>
      <c r="F153" s="62" t="s">
        <v>132</v>
      </c>
    </row>
    <row r="154" spans="1:6" ht="14.25">
      <c r="A154" s="61">
        <v>152</v>
      </c>
      <c r="B154" s="62" t="s">
        <v>129</v>
      </c>
      <c r="C154" s="63" t="s">
        <v>433</v>
      </c>
      <c r="D154" s="63" t="s">
        <v>437</v>
      </c>
      <c r="E154" s="108" t="s">
        <v>438</v>
      </c>
      <c r="F154" s="62" t="s">
        <v>132</v>
      </c>
    </row>
    <row r="155" spans="1:6" ht="14.25">
      <c r="A155" s="61">
        <v>153</v>
      </c>
      <c r="B155" s="62" t="s">
        <v>129</v>
      </c>
      <c r="C155" s="63" t="s">
        <v>433</v>
      </c>
      <c r="D155" s="63" t="s">
        <v>439</v>
      </c>
      <c r="E155" s="108" t="s">
        <v>440</v>
      </c>
      <c r="F155" s="62" t="s">
        <v>132</v>
      </c>
    </row>
    <row r="156" spans="1:6" ht="14.25">
      <c r="A156" s="61">
        <v>154</v>
      </c>
      <c r="B156" s="62" t="s">
        <v>129</v>
      </c>
      <c r="C156" s="63" t="s">
        <v>433</v>
      </c>
      <c r="D156" s="63" t="s">
        <v>441</v>
      </c>
      <c r="E156" s="108" t="s">
        <v>442</v>
      </c>
      <c r="F156" s="62" t="s">
        <v>132</v>
      </c>
    </row>
    <row r="157" spans="1:6" ht="14.25">
      <c r="A157" s="61">
        <v>155</v>
      </c>
      <c r="B157" s="62" t="s">
        <v>129</v>
      </c>
      <c r="C157" s="63" t="s">
        <v>433</v>
      </c>
      <c r="D157" s="63" t="s">
        <v>443</v>
      </c>
      <c r="E157" s="108" t="s">
        <v>444</v>
      </c>
      <c r="F157" s="62" t="s">
        <v>132</v>
      </c>
    </row>
    <row r="158" spans="1:6" ht="14.25">
      <c r="A158" s="61">
        <v>156</v>
      </c>
      <c r="B158" s="62" t="s">
        <v>129</v>
      </c>
      <c r="C158" s="63" t="s">
        <v>433</v>
      </c>
      <c r="D158" s="63" t="s">
        <v>445</v>
      </c>
      <c r="E158" s="108" t="s">
        <v>446</v>
      </c>
      <c r="F158" s="62" t="s">
        <v>132</v>
      </c>
    </row>
    <row r="159" spans="1:6" ht="14.25">
      <c r="A159" s="61">
        <v>157</v>
      </c>
      <c r="B159" s="62" t="s">
        <v>129</v>
      </c>
      <c r="C159" s="63" t="s">
        <v>433</v>
      </c>
      <c r="D159" s="63" t="s">
        <v>447</v>
      </c>
      <c r="E159" s="108" t="s">
        <v>448</v>
      </c>
      <c r="F159" s="62" t="s">
        <v>132</v>
      </c>
    </row>
    <row r="160" spans="1:6" ht="14.25">
      <c r="A160" s="61">
        <v>158</v>
      </c>
      <c r="B160" s="62" t="s">
        <v>129</v>
      </c>
      <c r="C160" s="63" t="s">
        <v>433</v>
      </c>
      <c r="D160" s="63" t="s">
        <v>449</v>
      </c>
      <c r="E160" s="108" t="s">
        <v>450</v>
      </c>
      <c r="F160" s="62" t="s">
        <v>132</v>
      </c>
    </row>
    <row r="161" spans="1:6" ht="14.25">
      <c r="A161" s="61">
        <v>159</v>
      </c>
      <c r="B161" s="62" t="s">
        <v>129</v>
      </c>
      <c r="C161" s="63" t="s">
        <v>433</v>
      </c>
      <c r="D161" s="63" t="s">
        <v>451</v>
      </c>
      <c r="E161" s="108" t="s">
        <v>452</v>
      </c>
      <c r="F161" s="62" t="s">
        <v>132</v>
      </c>
    </row>
    <row r="162" spans="1:6" ht="14.25">
      <c r="A162" s="61">
        <v>160</v>
      </c>
      <c r="B162" s="62" t="s">
        <v>129</v>
      </c>
      <c r="C162" s="63" t="s">
        <v>433</v>
      </c>
      <c r="D162" s="63" t="s">
        <v>453</v>
      </c>
      <c r="E162" s="108" t="s">
        <v>454</v>
      </c>
      <c r="F162" s="62" t="s">
        <v>132</v>
      </c>
    </row>
    <row r="163" spans="1:6" ht="14.25">
      <c r="A163" s="61">
        <v>161</v>
      </c>
      <c r="B163" s="62" t="s">
        <v>129</v>
      </c>
      <c r="C163" s="63" t="s">
        <v>433</v>
      </c>
      <c r="D163" s="63" t="s">
        <v>455</v>
      </c>
      <c r="E163" s="108" t="s">
        <v>456</v>
      </c>
      <c r="F163" s="62" t="s">
        <v>132</v>
      </c>
    </row>
    <row r="164" spans="1:6" ht="14.25">
      <c r="A164" s="61">
        <v>162</v>
      </c>
      <c r="B164" s="62" t="s">
        <v>129</v>
      </c>
      <c r="C164" s="63" t="s">
        <v>433</v>
      </c>
      <c r="D164" s="63" t="s">
        <v>457</v>
      </c>
      <c r="E164" s="108" t="s">
        <v>458</v>
      </c>
      <c r="F164" s="62" t="s">
        <v>132</v>
      </c>
    </row>
    <row r="165" spans="1:6" ht="14.25">
      <c r="A165" s="61">
        <v>163</v>
      </c>
      <c r="B165" s="62" t="s">
        <v>129</v>
      </c>
      <c r="C165" s="63" t="s">
        <v>433</v>
      </c>
      <c r="D165" s="63" t="s">
        <v>459</v>
      </c>
      <c r="E165" s="108" t="s">
        <v>460</v>
      </c>
      <c r="F165" s="62" t="s">
        <v>132</v>
      </c>
    </row>
    <row r="166" spans="1:6" ht="14.25">
      <c r="A166" s="61">
        <v>164</v>
      </c>
      <c r="B166" s="62" t="s">
        <v>129</v>
      </c>
      <c r="C166" s="63" t="s">
        <v>433</v>
      </c>
      <c r="D166" s="63" t="s">
        <v>461</v>
      </c>
      <c r="E166" s="108" t="s">
        <v>462</v>
      </c>
      <c r="F166" s="62" t="s">
        <v>132</v>
      </c>
    </row>
    <row r="167" spans="1:6" ht="14.25">
      <c r="A167" s="61">
        <v>165</v>
      </c>
      <c r="B167" s="62" t="s">
        <v>129</v>
      </c>
      <c r="C167" s="63" t="s">
        <v>433</v>
      </c>
      <c r="D167" s="63" t="s">
        <v>463</v>
      </c>
      <c r="E167" s="108" t="s">
        <v>464</v>
      </c>
      <c r="F167" s="62" t="s">
        <v>132</v>
      </c>
    </row>
    <row r="168" spans="1:6" ht="14.25">
      <c r="A168" s="61">
        <v>166</v>
      </c>
      <c r="B168" s="62" t="s">
        <v>129</v>
      </c>
      <c r="C168" s="63" t="s">
        <v>465</v>
      </c>
      <c r="D168" s="63" t="s">
        <v>465</v>
      </c>
      <c r="E168" s="108" t="s">
        <v>466</v>
      </c>
      <c r="F168" s="62" t="s">
        <v>132</v>
      </c>
    </row>
    <row r="169" spans="1:6" ht="14.25">
      <c r="A169" s="61">
        <v>167</v>
      </c>
      <c r="B169" s="62" t="s">
        <v>129</v>
      </c>
      <c r="C169" s="63" t="s">
        <v>465</v>
      </c>
      <c r="D169" s="63" t="s">
        <v>467</v>
      </c>
      <c r="E169" s="108" t="s">
        <v>468</v>
      </c>
      <c r="F169" s="62" t="s">
        <v>132</v>
      </c>
    </row>
    <row r="170" spans="1:6" ht="14.25">
      <c r="A170" s="61">
        <v>168</v>
      </c>
      <c r="B170" s="62" t="s">
        <v>129</v>
      </c>
      <c r="C170" s="63" t="s">
        <v>465</v>
      </c>
      <c r="D170" s="63" t="s">
        <v>469</v>
      </c>
      <c r="E170" s="108" t="s">
        <v>470</v>
      </c>
      <c r="F170" s="62" t="s">
        <v>132</v>
      </c>
    </row>
    <row r="171" spans="1:6" ht="14.25">
      <c r="A171" s="61">
        <v>169</v>
      </c>
      <c r="B171" s="62" t="s">
        <v>129</v>
      </c>
      <c r="C171" s="63" t="s">
        <v>465</v>
      </c>
      <c r="D171" s="63" t="s">
        <v>471</v>
      </c>
      <c r="E171" s="108" t="s">
        <v>472</v>
      </c>
      <c r="F171" s="62" t="s">
        <v>132</v>
      </c>
    </row>
    <row r="172" spans="1:6" ht="14.25">
      <c r="A172" s="61">
        <v>170</v>
      </c>
      <c r="B172" s="62" t="s">
        <v>129</v>
      </c>
      <c r="C172" s="63" t="s">
        <v>465</v>
      </c>
      <c r="D172" s="63" t="s">
        <v>473</v>
      </c>
      <c r="E172" s="108" t="s">
        <v>474</v>
      </c>
      <c r="F172" s="62" t="s">
        <v>132</v>
      </c>
    </row>
    <row r="173" spans="1:6" ht="14.25">
      <c r="A173" s="61">
        <v>171</v>
      </c>
      <c r="B173" s="62" t="s">
        <v>129</v>
      </c>
      <c r="C173" s="63" t="s">
        <v>475</v>
      </c>
      <c r="D173" s="63" t="s">
        <v>476</v>
      </c>
      <c r="E173" s="108" t="s">
        <v>477</v>
      </c>
      <c r="F173" s="62" t="s">
        <v>132</v>
      </c>
    </row>
    <row r="174" spans="1:6" ht="14.25">
      <c r="A174" s="61">
        <v>172</v>
      </c>
      <c r="B174" s="62" t="s">
        <v>129</v>
      </c>
      <c r="C174" s="63" t="s">
        <v>475</v>
      </c>
      <c r="D174" s="63" t="s">
        <v>367</v>
      </c>
      <c r="E174" s="108" t="s">
        <v>478</v>
      </c>
      <c r="F174" s="62" t="s">
        <v>132</v>
      </c>
    </row>
    <row r="175" spans="1:6" ht="14.25">
      <c r="A175" s="61">
        <v>173</v>
      </c>
      <c r="B175" s="62" t="s">
        <v>129</v>
      </c>
      <c r="C175" s="63" t="s">
        <v>475</v>
      </c>
      <c r="D175" s="63" t="s">
        <v>479</v>
      </c>
      <c r="E175" s="108" t="s">
        <v>480</v>
      </c>
      <c r="F175" s="62" t="s">
        <v>132</v>
      </c>
    </row>
    <row r="176" spans="1:6" ht="14.25">
      <c r="A176" s="61">
        <v>174</v>
      </c>
      <c r="B176" s="62" t="s">
        <v>129</v>
      </c>
      <c r="C176" s="63" t="s">
        <v>475</v>
      </c>
      <c r="D176" s="63" t="s">
        <v>475</v>
      </c>
      <c r="E176" s="108" t="s">
        <v>481</v>
      </c>
      <c r="F176" s="62" t="s">
        <v>132</v>
      </c>
    </row>
    <row r="177" spans="1:6" ht="14.25">
      <c r="A177" s="61">
        <v>175</v>
      </c>
      <c r="B177" s="62" t="s">
        <v>129</v>
      </c>
      <c r="C177" s="63" t="s">
        <v>475</v>
      </c>
      <c r="D177" s="63" t="s">
        <v>482</v>
      </c>
      <c r="E177" s="108" t="s">
        <v>483</v>
      </c>
      <c r="F177" s="62" t="s">
        <v>132</v>
      </c>
    </row>
    <row r="178" spans="1:6" ht="14.25">
      <c r="A178" s="61">
        <v>176</v>
      </c>
      <c r="B178" s="62" t="s">
        <v>129</v>
      </c>
      <c r="C178" s="63" t="s">
        <v>475</v>
      </c>
      <c r="D178" s="63" t="s">
        <v>484</v>
      </c>
      <c r="E178" s="108" t="s">
        <v>485</v>
      </c>
      <c r="F178" s="62" t="s">
        <v>132</v>
      </c>
    </row>
    <row r="179" spans="1:6" ht="14.25">
      <c r="A179" s="61">
        <v>177</v>
      </c>
      <c r="B179" s="62" t="s">
        <v>129</v>
      </c>
      <c r="C179" s="63" t="s">
        <v>475</v>
      </c>
      <c r="D179" s="63" t="s">
        <v>486</v>
      </c>
      <c r="E179" s="108" t="s">
        <v>487</v>
      </c>
      <c r="F179" s="62" t="s">
        <v>132</v>
      </c>
    </row>
    <row r="180" spans="1:6" ht="14.25">
      <c r="A180" s="61">
        <v>178</v>
      </c>
      <c r="B180" s="62" t="s">
        <v>129</v>
      </c>
      <c r="C180" s="63" t="s">
        <v>475</v>
      </c>
      <c r="D180" s="63" t="s">
        <v>488</v>
      </c>
      <c r="E180" s="108" t="s">
        <v>489</v>
      </c>
      <c r="F180" s="62" t="s">
        <v>132</v>
      </c>
    </row>
    <row r="181" spans="1:6" ht="14.25">
      <c r="A181" s="61">
        <v>179</v>
      </c>
      <c r="B181" s="62" t="s">
        <v>129</v>
      </c>
      <c r="C181" s="63" t="s">
        <v>475</v>
      </c>
      <c r="D181" s="63" t="s">
        <v>490</v>
      </c>
      <c r="E181" s="108" t="s">
        <v>491</v>
      </c>
      <c r="F181" s="62" t="s">
        <v>132</v>
      </c>
    </row>
    <row r="182" spans="1:6" ht="14.25">
      <c r="A182" s="61">
        <v>180</v>
      </c>
      <c r="B182" s="62" t="s">
        <v>129</v>
      </c>
      <c r="C182" s="63" t="s">
        <v>475</v>
      </c>
      <c r="D182" s="63" t="s">
        <v>492</v>
      </c>
      <c r="E182" s="108" t="s">
        <v>493</v>
      </c>
      <c r="F182" s="62" t="s">
        <v>132</v>
      </c>
    </row>
    <row r="183" spans="1:6" ht="14.25">
      <c r="A183" s="61">
        <v>181</v>
      </c>
      <c r="B183" s="62" t="s">
        <v>129</v>
      </c>
      <c r="C183" s="63" t="s">
        <v>494</v>
      </c>
      <c r="D183" s="63" t="s">
        <v>495</v>
      </c>
      <c r="E183" s="108" t="s">
        <v>496</v>
      </c>
      <c r="F183" s="62" t="s">
        <v>132</v>
      </c>
    </row>
    <row r="184" spans="1:6" ht="14.25">
      <c r="A184" s="61">
        <v>182</v>
      </c>
      <c r="B184" s="62" t="s">
        <v>129</v>
      </c>
      <c r="C184" s="63" t="s">
        <v>494</v>
      </c>
      <c r="D184" s="63" t="s">
        <v>497</v>
      </c>
      <c r="E184" s="108" t="s">
        <v>498</v>
      </c>
      <c r="F184" s="62" t="s">
        <v>132</v>
      </c>
    </row>
    <row r="185" spans="1:6" ht="14.25">
      <c r="A185" s="61">
        <v>183</v>
      </c>
      <c r="B185" s="62" t="s">
        <v>129</v>
      </c>
      <c r="C185" s="63" t="s">
        <v>494</v>
      </c>
      <c r="D185" s="63" t="s">
        <v>499</v>
      </c>
      <c r="E185" s="108" t="s">
        <v>500</v>
      </c>
      <c r="F185" s="62" t="s">
        <v>132</v>
      </c>
    </row>
    <row r="186" spans="1:6" ht="14.25">
      <c r="A186" s="61">
        <v>184</v>
      </c>
      <c r="B186" s="62" t="s">
        <v>129</v>
      </c>
      <c r="C186" s="63" t="s">
        <v>494</v>
      </c>
      <c r="D186" s="63" t="s">
        <v>501</v>
      </c>
      <c r="E186" s="108" t="s">
        <v>502</v>
      </c>
      <c r="F186" s="62" t="s">
        <v>132</v>
      </c>
    </row>
    <row r="187" spans="1:6" ht="14.25">
      <c r="A187" s="61">
        <v>185</v>
      </c>
      <c r="B187" s="62" t="s">
        <v>129</v>
      </c>
      <c r="C187" s="63" t="s">
        <v>494</v>
      </c>
      <c r="D187" s="63" t="s">
        <v>503</v>
      </c>
      <c r="E187" s="108" t="s">
        <v>504</v>
      </c>
      <c r="F187" s="62" t="s">
        <v>132</v>
      </c>
    </row>
    <row r="188" spans="1:6" ht="14.25">
      <c r="A188" s="61">
        <v>186</v>
      </c>
      <c r="B188" s="62" t="s">
        <v>129</v>
      </c>
      <c r="C188" s="63" t="s">
        <v>494</v>
      </c>
      <c r="D188" s="63" t="s">
        <v>505</v>
      </c>
      <c r="E188" s="108" t="s">
        <v>506</v>
      </c>
      <c r="F188" s="62" t="s">
        <v>132</v>
      </c>
    </row>
    <row r="189" spans="1:6" ht="14.25">
      <c r="A189" s="61">
        <v>187</v>
      </c>
      <c r="B189" s="62" t="s">
        <v>129</v>
      </c>
      <c r="C189" s="63" t="s">
        <v>494</v>
      </c>
      <c r="D189" s="63" t="s">
        <v>507</v>
      </c>
      <c r="E189" s="108" t="s">
        <v>508</v>
      </c>
      <c r="F189" s="62" t="s">
        <v>132</v>
      </c>
    </row>
    <row r="190" spans="1:6" ht="14.25">
      <c r="A190" s="61">
        <v>188</v>
      </c>
      <c r="B190" s="62" t="s">
        <v>129</v>
      </c>
      <c r="C190" s="63" t="s">
        <v>494</v>
      </c>
      <c r="D190" s="63" t="s">
        <v>509</v>
      </c>
      <c r="E190" s="108" t="s">
        <v>510</v>
      </c>
      <c r="F190" s="62" t="s">
        <v>132</v>
      </c>
    </row>
    <row r="191" spans="1:6" ht="14.25">
      <c r="A191" s="61">
        <v>189</v>
      </c>
      <c r="B191" s="62" t="s">
        <v>129</v>
      </c>
      <c r="C191" s="63" t="s">
        <v>511</v>
      </c>
      <c r="D191" s="63" t="s">
        <v>511</v>
      </c>
      <c r="E191" s="108" t="s">
        <v>512</v>
      </c>
      <c r="F191" s="62" t="s">
        <v>132</v>
      </c>
    </row>
    <row r="192" spans="1:6" ht="14.25">
      <c r="A192" s="61">
        <v>190</v>
      </c>
      <c r="B192" s="62" t="s">
        <v>129</v>
      </c>
      <c r="C192" s="63" t="s">
        <v>511</v>
      </c>
      <c r="D192" s="63" t="s">
        <v>513</v>
      </c>
      <c r="E192" s="108" t="s">
        <v>514</v>
      </c>
      <c r="F192" s="62" t="s">
        <v>132</v>
      </c>
    </row>
    <row r="193" spans="1:6" ht="14.25">
      <c r="A193" s="61">
        <v>191</v>
      </c>
      <c r="B193" s="62" t="s">
        <v>129</v>
      </c>
      <c r="C193" s="63" t="s">
        <v>511</v>
      </c>
      <c r="D193" s="63" t="s">
        <v>515</v>
      </c>
      <c r="E193" s="108" t="s">
        <v>516</v>
      </c>
      <c r="F193" s="62" t="s">
        <v>132</v>
      </c>
    </row>
    <row r="194" spans="1:6" ht="14.25">
      <c r="A194" s="61">
        <v>192</v>
      </c>
      <c r="B194" s="62" t="s">
        <v>129</v>
      </c>
      <c r="C194" s="63" t="s">
        <v>511</v>
      </c>
      <c r="D194" s="63" t="s">
        <v>517</v>
      </c>
      <c r="E194" s="108" t="s">
        <v>518</v>
      </c>
      <c r="F194" s="62" t="s">
        <v>132</v>
      </c>
    </row>
    <row r="195" spans="1:6" ht="14.25">
      <c r="A195" s="61">
        <v>193</v>
      </c>
      <c r="B195" s="62" t="s">
        <v>129</v>
      </c>
      <c r="C195" s="63" t="s">
        <v>511</v>
      </c>
      <c r="D195" s="63" t="s">
        <v>519</v>
      </c>
      <c r="E195" s="108" t="s">
        <v>520</v>
      </c>
      <c r="F195" s="62" t="s">
        <v>132</v>
      </c>
    </row>
    <row r="196" spans="1:6" ht="14.25">
      <c r="A196" s="61">
        <v>194</v>
      </c>
      <c r="B196" s="62" t="s">
        <v>129</v>
      </c>
      <c r="C196" s="63" t="s">
        <v>511</v>
      </c>
      <c r="D196" s="63" t="s">
        <v>521</v>
      </c>
      <c r="E196" s="108" t="s">
        <v>522</v>
      </c>
      <c r="F196" s="62" t="s">
        <v>132</v>
      </c>
    </row>
    <row r="197" spans="1:6" ht="14.25">
      <c r="A197" s="61">
        <v>195</v>
      </c>
      <c r="B197" s="62" t="s">
        <v>129</v>
      </c>
      <c r="C197" s="63" t="s">
        <v>511</v>
      </c>
      <c r="D197" s="63" t="s">
        <v>523</v>
      </c>
      <c r="E197" s="108" t="s">
        <v>524</v>
      </c>
      <c r="F197" s="62" t="s">
        <v>132</v>
      </c>
    </row>
    <row r="198" spans="1:6" ht="14.25">
      <c r="A198" s="61">
        <v>196</v>
      </c>
      <c r="B198" s="62" t="s">
        <v>129</v>
      </c>
      <c r="C198" s="63" t="s">
        <v>511</v>
      </c>
      <c r="D198" s="63" t="s">
        <v>525</v>
      </c>
      <c r="E198" s="108" t="s">
        <v>526</v>
      </c>
      <c r="F198" s="62" t="s">
        <v>132</v>
      </c>
    </row>
    <row r="199" spans="1:6" ht="14.25">
      <c r="A199" s="61">
        <v>197</v>
      </c>
      <c r="B199" s="62" t="s">
        <v>129</v>
      </c>
      <c r="C199" s="63" t="s">
        <v>511</v>
      </c>
      <c r="D199" s="63" t="s">
        <v>527</v>
      </c>
      <c r="E199" s="108" t="s">
        <v>528</v>
      </c>
      <c r="F199" s="62" t="s">
        <v>132</v>
      </c>
    </row>
    <row r="200" spans="1:6" ht="14.25">
      <c r="A200" s="61">
        <v>198</v>
      </c>
      <c r="B200" s="62" t="s">
        <v>129</v>
      </c>
      <c r="C200" s="63" t="s">
        <v>511</v>
      </c>
      <c r="D200" s="63" t="s">
        <v>529</v>
      </c>
      <c r="E200" s="108" t="s">
        <v>530</v>
      </c>
      <c r="F200" s="62" t="s">
        <v>132</v>
      </c>
    </row>
    <row r="201" spans="1:6" ht="14.25">
      <c r="A201" s="61">
        <v>199</v>
      </c>
      <c r="B201" s="62" t="s">
        <v>129</v>
      </c>
      <c r="C201" s="63" t="s">
        <v>531</v>
      </c>
      <c r="D201" s="63" t="s">
        <v>532</v>
      </c>
      <c r="E201" s="108" t="s">
        <v>533</v>
      </c>
      <c r="F201" s="62" t="s">
        <v>132</v>
      </c>
    </row>
    <row r="202" spans="1:6" ht="14.25">
      <c r="A202" s="61">
        <v>200</v>
      </c>
      <c r="B202" s="62" t="s">
        <v>129</v>
      </c>
      <c r="C202" s="63" t="s">
        <v>531</v>
      </c>
      <c r="D202" s="63" t="s">
        <v>353</v>
      </c>
      <c r="E202" s="108" t="s">
        <v>534</v>
      </c>
      <c r="F202" s="62" t="s">
        <v>132</v>
      </c>
    </row>
    <row r="203" spans="1:6" ht="14.25">
      <c r="A203" s="61">
        <v>201</v>
      </c>
      <c r="B203" s="62" t="s">
        <v>129</v>
      </c>
      <c r="C203" s="63" t="s">
        <v>531</v>
      </c>
      <c r="D203" s="63" t="s">
        <v>535</v>
      </c>
      <c r="E203" s="108" t="s">
        <v>536</v>
      </c>
      <c r="F203" s="62" t="s">
        <v>132</v>
      </c>
    </row>
    <row r="204" spans="1:6" ht="14.25">
      <c r="A204" s="61">
        <v>202</v>
      </c>
      <c r="B204" s="62" t="s">
        <v>129</v>
      </c>
      <c r="C204" s="63" t="s">
        <v>531</v>
      </c>
      <c r="D204" s="63" t="s">
        <v>537</v>
      </c>
      <c r="E204" s="108" t="s">
        <v>538</v>
      </c>
      <c r="F204" s="62" t="s">
        <v>132</v>
      </c>
    </row>
    <row r="205" spans="1:6" ht="14.25">
      <c r="A205" s="61">
        <v>203</v>
      </c>
      <c r="B205" s="62" t="s">
        <v>129</v>
      </c>
      <c r="C205" s="63" t="s">
        <v>531</v>
      </c>
      <c r="D205" s="63" t="s">
        <v>539</v>
      </c>
      <c r="E205" s="108" t="s">
        <v>540</v>
      </c>
      <c r="F205" s="62" t="s">
        <v>132</v>
      </c>
    </row>
    <row r="206" spans="1:6" ht="14.25">
      <c r="A206" s="61">
        <v>204</v>
      </c>
      <c r="B206" s="62" t="s">
        <v>129</v>
      </c>
      <c r="C206" s="63" t="s">
        <v>531</v>
      </c>
      <c r="D206" s="63" t="s">
        <v>541</v>
      </c>
      <c r="E206" s="108" t="s">
        <v>542</v>
      </c>
      <c r="F206" s="62" t="s">
        <v>132</v>
      </c>
    </row>
    <row r="207" spans="1:6" ht="14.25">
      <c r="A207" s="61">
        <v>205</v>
      </c>
      <c r="B207" s="62" t="s">
        <v>129</v>
      </c>
      <c r="C207" s="63" t="s">
        <v>531</v>
      </c>
      <c r="D207" s="63" t="s">
        <v>543</v>
      </c>
      <c r="E207" s="108" t="s">
        <v>544</v>
      </c>
      <c r="F207" s="62" t="s">
        <v>132</v>
      </c>
    </row>
    <row r="208" spans="1:6" ht="14.25">
      <c r="A208" s="61">
        <v>206</v>
      </c>
      <c r="B208" s="62" t="s">
        <v>129</v>
      </c>
      <c r="C208" s="63" t="s">
        <v>531</v>
      </c>
      <c r="D208" s="63" t="s">
        <v>531</v>
      </c>
      <c r="E208" s="108" t="s">
        <v>545</v>
      </c>
      <c r="F208" s="62" t="s">
        <v>132</v>
      </c>
    </row>
    <row r="209" spans="1:6" ht="14.25">
      <c r="A209" s="61">
        <v>207</v>
      </c>
      <c r="B209" s="62" t="s">
        <v>129</v>
      </c>
      <c r="C209" s="63" t="s">
        <v>531</v>
      </c>
      <c r="D209" s="63" t="s">
        <v>318</v>
      </c>
      <c r="E209" s="108" t="s">
        <v>546</v>
      </c>
      <c r="F209" s="62" t="s">
        <v>132</v>
      </c>
    </row>
    <row r="210" spans="1:6" ht="14.25">
      <c r="A210" s="61">
        <v>208</v>
      </c>
      <c r="B210" s="62" t="s">
        <v>129</v>
      </c>
      <c r="C210" s="63" t="s">
        <v>531</v>
      </c>
      <c r="D210" s="63" t="s">
        <v>282</v>
      </c>
      <c r="E210" s="108" t="s">
        <v>547</v>
      </c>
      <c r="F210" s="62" t="s">
        <v>132</v>
      </c>
    </row>
    <row r="211" spans="1:6" ht="14.25">
      <c r="A211" s="61">
        <v>209</v>
      </c>
      <c r="B211" s="62" t="s">
        <v>129</v>
      </c>
      <c r="C211" s="63" t="s">
        <v>531</v>
      </c>
      <c r="D211" s="63" t="s">
        <v>548</v>
      </c>
      <c r="E211" s="108" t="s">
        <v>549</v>
      </c>
      <c r="F211" s="62" t="s">
        <v>132</v>
      </c>
    </row>
    <row r="212" spans="1:6" ht="14.25">
      <c r="A212" s="61">
        <v>210</v>
      </c>
      <c r="B212" s="62" t="s">
        <v>129</v>
      </c>
      <c r="C212" s="63" t="s">
        <v>550</v>
      </c>
      <c r="D212" s="63" t="s">
        <v>550</v>
      </c>
      <c r="E212" s="108" t="s">
        <v>551</v>
      </c>
      <c r="F212" s="62" t="s">
        <v>132</v>
      </c>
    </row>
    <row r="213" spans="1:6" ht="14.25">
      <c r="A213" s="61">
        <v>211</v>
      </c>
      <c r="B213" s="62" t="s">
        <v>129</v>
      </c>
      <c r="C213" s="63" t="s">
        <v>550</v>
      </c>
      <c r="D213" s="63" t="s">
        <v>552</v>
      </c>
      <c r="E213" s="108" t="s">
        <v>553</v>
      </c>
      <c r="F213" s="62" t="s">
        <v>132</v>
      </c>
    </row>
    <row r="214" spans="1:6" ht="14.25">
      <c r="A214" s="61">
        <v>212</v>
      </c>
      <c r="B214" s="62" t="s">
        <v>129</v>
      </c>
      <c r="C214" s="63" t="s">
        <v>550</v>
      </c>
      <c r="D214" s="63" t="s">
        <v>554</v>
      </c>
      <c r="E214" s="108" t="s">
        <v>555</v>
      </c>
      <c r="F214" s="62" t="s">
        <v>132</v>
      </c>
    </row>
    <row r="215" spans="1:6" ht="14.25">
      <c r="A215" s="61">
        <v>213</v>
      </c>
      <c r="B215" s="62" t="s">
        <v>129</v>
      </c>
      <c r="C215" s="63" t="s">
        <v>550</v>
      </c>
      <c r="D215" s="63" t="s">
        <v>556</v>
      </c>
      <c r="E215" s="108" t="s">
        <v>557</v>
      </c>
      <c r="F215" s="62" t="s">
        <v>132</v>
      </c>
    </row>
    <row r="216" spans="1:6" ht="14.25">
      <c r="A216" s="61">
        <v>214</v>
      </c>
      <c r="B216" s="62" t="s">
        <v>129</v>
      </c>
      <c r="C216" s="63" t="s">
        <v>558</v>
      </c>
      <c r="D216" s="63" t="s">
        <v>558</v>
      </c>
      <c r="E216" s="108" t="s">
        <v>559</v>
      </c>
      <c r="F216" s="62" t="s">
        <v>132</v>
      </c>
    </row>
    <row r="217" spans="1:6" ht="14.25">
      <c r="A217" s="61">
        <v>215</v>
      </c>
      <c r="B217" s="62" t="s">
        <v>129</v>
      </c>
      <c r="C217" s="63" t="s">
        <v>558</v>
      </c>
      <c r="D217" s="63" t="s">
        <v>560</v>
      </c>
      <c r="E217" s="108" t="s">
        <v>561</v>
      </c>
      <c r="F217" s="62" t="s">
        <v>132</v>
      </c>
    </row>
    <row r="218" spans="1:6" ht="14.25">
      <c r="A218" s="61">
        <v>216</v>
      </c>
      <c r="B218" s="62" t="s">
        <v>129</v>
      </c>
      <c r="C218" s="63" t="s">
        <v>558</v>
      </c>
      <c r="D218" s="63" t="s">
        <v>562</v>
      </c>
      <c r="E218" s="108" t="s">
        <v>563</v>
      </c>
      <c r="F218" s="62" t="s">
        <v>132</v>
      </c>
    </row>
    <row r="219" spans="1:6" ht="14.25">
      <c r="A219" s="61">
        <v>217</v>
      </c>
      <c r="B219" s="62" t="s">
        <v>129</v>
      </c>
      <c r="C219" s="63" t="s">
        <v>558</v>
      </c>
      <c r="D219" s="63" t="s">
        <v>564</v>
      </c>
      <c r="E219" s="108" t="s">
        <v>565</v>
      </c>
      <c r="F219" s="62" t="s">
        <v>132</v>
      </c>
    </row>
    <row r="220" spans="1:6" ht="14.25">
      <c r="A220" s="61">
        <v>218</v>
      </c>
      <c r="B220" s="62" t="s">
        <v>129</v>
      </c>
      <c r="C220" s="63" t="s">
        <v>558</v>
      </c>
      <c r="D220" s="63" t="s">
        <v>566</v>
      </c>
      <c r="E220" s="108" t="s">
        <v>567</v>
      </c>
      <c r="F220" s="62" t="s">
        <v>132</v>
      </c>
    </row>
    <row r="221" spans="1:6" ht="14.25">
      <c r="A221" s="61">
        <v>219</v>
      </c>
      <c r="B221" s="62" t="s">
        <v>129</v>
      </c>
      <c r="C221" s="63" t="s">
        <v>558</v>
      </c>
      <c r="D221" s="63" t="s">
        <v>568</v>
      </c>
      <c r="E221" s="108" t="s">
        <v>569</v>
      </c>
      <c r="F221" s="62" t="s">
        <v>132</v>
      </c>
    </row>
    <row r="222" spans="1:6" ht="14.25">
      <c r="A222" s="61">
        <v>220</v>
      </c>
      <c r="B222" s="62" t="s">
        <v>129</v>
      </c>
      <c r="C222" s="63" t="s">
        <v>558</v>
      </c>
      <c r="D222" s="63" t="s">
        <v>570</v>
      </c>
      <c r="E222" s="108" t="s">
        <v>571</v>
      </c>
      <c r="F222" s="62" t="s">
        <v>132</v>
      </c>
    </row>
    <row r="223" spans="1:6" ht="14.25">
      <c r="A223" s="61">
        <v>221</v>
      </c>
      <c r="B223" s="62" t="s">
        <v>129</v>
      </c>
      <c r="C223" s="63" t="s">
        <v>558</v>
      </c>
      <c r="D223" s="63" t="s">
        <v>572</v>
      </c>
      <c r="E223" s="108" t="s">
        <v>573</v>
      </c>
      <c r="F223" s="62" t="s">
        <v>132</v>
      </c>
    </row>
    <row r="224" spans="1:6" ht="14.25">
      <c r="A224" s="61">
        <v>222</v>
      </c>
      <c r="B224" s="62" t="s">
        <v>129</v>
      </c>
      <c r="C224" s="63" t="s">
        <v>558</v>
      </c>
      <c r="D224" s="63" t="s">
        <v>574</v>
      </c>
      <c r="E224" s="108" t="s">
        <v>575</v>
      </c>
      <c r="F224" s="62" t="s">
        <v>132</v>
      </c>
    </row>
    <row r="225" spans="1:6" ht="14.25">
      <c r="A225" s="61">
        <v>223</v>
      </c>
      <c r="B225" s="62" t="s">
        <v>129</v>
      </c>
      <c r="C225" s="63" t="s">
        <v>558</v>
      </c>
      <c r="D225" s="63" t="s">
        <v>576</v>
      </c>
      <c r="E225" s="108" t="s">
        <v>577</v>
      </c>
      <c r="F225" s="62" t="s">
        <v>132</v>
      </c>
    </row>
    <row r="226" spans="1:6" ht="14.25">
      <c r="A226" s="61">
        <v>224</v>
      </c>
      <c r="B226" s="62" t="s">
        <v>129</v>
      </c>
      <c r="C226" s="63" t="s">
        <v>578</v>
      </c>
      <c r="D226" s="63" t="s">
        <v>579</v>
      </c>
      <c r="E226" s="108" t="s">
        <v>580</v>
      </c>
      <c r="F226" s="62" t="s">
        <v>132</v>
      </c>
    </row>
    <row r="227" spans="1:6" ht="14.25">
      <c r="A227" s="61">
        <v>225</v>
      </c>
      <c r="B227" s="62" t="s">
        <v>129</v>
      </c>
      <c r="C227" s="63" t="s">
        <v>578</v>
      </c>
      <c r="D227" s="63" t="s">
        <v>581</v>
      </c>
      <c r="E227" s="108" t="s">
        <v>582</v>
      </c>
      <c r="F227" s="62" t="s">
        <v>132</v>
      </c>
    </row>
    <row r="228" spans="1:6" ht="14.25">
      <c r="A228" s="61">
        <v>226</v>
      </c>
      <c r="B228" s="62" t="s">
        <v>129</v>
      </c>
      <c r="C228" s="63" t="s">
        <v>578</v>
      </c>
      <c r="D228" s="63" t="s">
        <v>583</v>
      </c>
      <c r="E228" s="108" t="s">
        <v>584</v>
      </c>
      <c r="F228" s="62" t="s">
        <v>132</v>
      </c>
    </row>
    <row r="229" spans="1:6" ht="14.25">
      <c r="A229" s="61">
        <v>227</v>
      </c>
      <c r="B229" s="62" t="s">
        <v>129</v>
      </c>
      <c r="C229" s="63" t="s">
        <v>578</v>
      </c>
      <c r="D229" s="63" t="s">
        <v>585</v>
      </c>
      <c r="E229" s="108" t="s">
        <v>586</v>
      </c>
      <c r="F229" s="62" t="s">
        <v>132</v>
      </c>
    </row>
    <row r="230" spans="1:6" ht="14.25">
      <c r="A230" s="61">
        <v>228</v>
      </c>
      <c r="B230" s="62" t="s">
        <v>129</v>
      </c>
      <c r="C230" s="63" t="s">
        <v>578</v>
      </c>
      <c r="D230" s="63" t="s">
        <v>587</v>
      </c>
      <c r="E230" s="108" t="s">
        <v>588</v>
      </c>
      <c r="F230" s="62" t="s">
        <v>132</v>
      </c>
    </row>
    <row r="231" spans="1:6" ht="14.25">
      <c r="A231" s="61">
        <v>229</v>
      </c>
      <c r="B231" s="62" t="s">
        <v>129</v>
      </c>
      <c r="C231" s="63" t="s">
        <v>578</v>
      </c>
      <c r="D231" s="63" t="s">
        <v>589</v>
      </c>
      <c r="E231" s="108" t="s">
        <v>590</v>
      </c>
      <c r="F231" s="62" t="s">
        <v>132</v>
      </c>
    </row>
    <row r="232" spans="1:6" ht="14.25">
      <c r="A232" s="61">
        <v>230</v>
      </c>
      <c r="B232" s="62" t="s">
        <v>129</v>
      </c>
      <c r="C232" s="63" t="s">
        <v>578</v>
      </c>
      <c r="D232" s="63" t="s">
        <v>591</v>
      </c>
      <c r="E232" s="108" t="s">
        <v>592</v>
      </c>
      <c r="F232" s="62" t="s">
        <v>132</v>
      </c>
    </row>
    <row r="233" spans="1:6" ht="14.25">
      <c r="A233" s="61">
        <v>231</v>
      </c>
      <c r="B233" s="62" t="s">
        <v>129</v>
      </c>
      <c r="C233" s="63" t="s">
        <v>578</v>
      </c>
      <c r="D233" s="63" t="s">
        <v>578</v>
      </c>
      <c r="E233" s="108" t="s">
        <v>593</v>
      </c>
      <c r="F233" s="62" t="s">
        <v>132</v>
      </c>
    </row>
    <row r="234" spans="1:6" ht="14.25">
      <c r="A234" s="61">
        <v>232</v>
      </c>
      <c r="B234" s="62" t="s">
        <v>129</v>
      </c>
      <c r="C234" s="63" t="s">
        <v>578</v>
      </c>
      <c r="D234" s="63" t="s">
        <v>594</v>
      </c>
      <c r="E234" s="108" t="s">
        <v>595</v>
      </c>
      <c r="F234" s="62" t="s">
        <v>132</v>
      </c>
    </row>
    <row r="235" spans="1:6" ht="14.25">
      <c r="A235" s="61">
        <v>233</v>
      </c>
      <c r="B235" s="62" t="s">
        <v>129</v>
      </c>
      <c r="C235" s="63" t="s">
        <v>596</v>
      </c>
      <c r="D235" s="63" t="s">
        <v>596</v>
      </c>
      <c r="E235" s="108" t="s">
        <v>597</v>
      </c>
      <c r="F235" s="62" t="s">
        <v>132</v>
      </c>
    </row>
    <row r="236" spans="1:6" ht="14.25">
      <c r="A236" s="61">
        <v>234</v>
      </c>
      <c r="B236" s="62" t="s">
        <v>129</v>
      </c>
      <c r="C236" s="63" t="s">
        <v>596</v>
      </c>
      <c r="D236" s="63" t="s">
        <v>598</v>
      </c>
      <c r="E236" s="108" t="s">
        <v>599</v>
      </c>
      <c r="F236" s="62" t="s">
        <v>132</v>
      </c>
    </row>
    <row r="237" spans="1:6" ht="14.25">
      <c r="A237" s="61">
        <v>235</v>
      </c>
      <c r="B237" s="62" t="s">
        <v>129</v>
      </c>
      <c r="C237" s="63" t="s">
        <v>596</v>
      </c>
      <c r="D237" s="63" t="s">
        <v>600</v>
      </c>
      <c r="E237" s="108" t="s">
        <v>601</v>
      </c>
      <c r="F237" s="62" t="s">
        <v>132</v>
      </c>
    </row>
    <row r="238" spans="1:6" ht="14.25">
      <c r="A238" s="61">
        <v>236</v>
      </c>
      <c r="B238" s="62" t="s">
        <v>129</v>
      </c>
      <c r="C238" s="63" t="s">
        <v>596</v>
      </c>
      <c r="D238" s="63" t="s">
        <v>602</v>
      </c>
      <c r="E238" s="108" t="s">
        <v>603</v>
      </c>
      <c r="F238" s="62" t="s">
        <v>132</v>
      </c>
    </row>
    <row r="239" spans="1:6" ht="14.25">
      <c r="A239" s="61">
        <v>237</v>
      </c>
      <c r="B239" s="62" t="s">
        <v>129</v>
      </c>
      <c r="C239" s="63" t="s">
        <v>596</v>
      </c>
      <c r="D239" s="63" t="s">
        <v>604</v>
      </c>
      <c r="E239" s="108" t="s">
        <v>605</v>
      </c>
      <c r="F239" s="62" t="s">
        <v>132</v>
      </c>
    </row>
    <row r="240" spans="1:6" ht="14.25">
      <c r="A240" s="61">
        <v>238</v>
      </c>
      <c r="B240" s="62" t="s">
        <v>129</v>
      </c>
      <c r="C240" s="63" t="s">
        <v>596</v>
      </c>
      <c r="D240" s="63" t="s">
        <v>606</v>
      </c>
      <c r="E240" s="108" t="s">
        <v>607</v>
      </c>
      <c r="F240" s="62" t="s">
        <v>132</v>
      </c>
    </row>
    <row r="241" spans="1:6" ht="14.25">
      <c r="A241" s="61">
        <v>239</v>
      </c>
      <c r="B241" s="62" t="s">
        <v>129</v>
      </c>
      <c r="C241" s="63" t="s">
        <v>596</v>
      </c>
      <c r="D241" s="63" t="s">
        <v>608</v>
      </c>
      <c r="E241" s="108" t="s">
        <v>609</v>
      </c>
      <c r="F241" s="62" t="s">
        <v>132</v>
      </c>
    </row>
    <row r="242" spans="1:6" ht="14.25">
      <c r="A242" s="61">
        <v>240</v>
      </c>
      <c r="B242" s="62" t="s">
        <v>129</v>
      </c>
      <c r="C242" s="63" t="s">
        <v>596</v>
      </c>
      <c r="D242" s="63" t="s">
        <v>610</v>
      </c>
      <c r="E242" s="108" t="s">
        <v>611</v>
      </c>
      <c r="F242" s="62" t="s">
        <v>132</v>
      </c>
    </row>
    <row r="243" spans="1:6" ht="14.25">
      <c r="A243" s="61">
        <v>241</v>
      </c>
      <c r="B243" s="62" t="s">
        <v>129</v>
      </c>
      <c r="C243" s="63" t="s">
        <v>596</v>
      </c>
      <c r="D243" s="63" t="s">
        <v>612</v>
      </c>
      <c r="E243" s="108" t="s">
        <v>613</v>
      </c>
      <c r="F243" s="62" t="s">
        <v>132</v>
      </c>
    </row>
    <row r="244" spans="1:6" ht="14.25">
      <c r="A244" s="61">
        <v>242</v>
      </c>
      <c r="B244" s="62" t="s">
        <v>129</v>
      </c>
      <c r="C244" s="63" t="s">
        <v>596</v>
      </c>
      <c r="D244" s="63" t="s">
        <v>614</v>
      </c>
      <c r="E244" s="108" t="s">
        <v>615</v>
      </c>
      <c r="F244" s="62" t="s">
        <v>132</v>
      </c>
    </row>
    <row r="245" spans="1:6" ht="14.25">
      <c r="A245" s="61">
        <v>243</v>
      </c>
      <c r="B245" s="62" t="s">
        <v>129</v>
      </c>
      <c r="C245" s="63" t="s">
        <v>616</v>
      </c>
      <c r="D245" s="63" t="s">
        <v>616</v>
      </c>
      <c r="E245" s="108" t="s">
        <v>617</v>
      </c>
      <c r="F245" s="62" t="s">
        <v>132</v>
      </c>
    </row>
    <row r="246" spans="1:6" ht="14.25">
      <c r="A246" s="61">
        <v>244</v>
      </c>
      <c r="B246" s="62" t="s">
        <v>129</v>
      </c>
      <c r="C246" s="63" t="s">
        <v>616</v>
      </c>
      <c r="D246" s="63" t="s">
        <v>618</v>
      </c>
      <c r="E246" s="108" t="s">
        <v>619</v>
      </c>
      <c r="F246" s="62" t="s">
        <v>132</v>
      </c>
    </row>
    <row r="247" spans="1:6" ht="14.25">
      <c r="A247" s="61">
        <v>245</v>
      </c>
      <c r="B247" s="62" t="s">
        <v>129</v>
      </c>
      <c r="C247" s="63" t="s">
        <v>616</v>
      </c>
      <c r="D247" s="63" t="s">
        <v>620</v>
      </c>
      <c r="E247" s="108" t="s">
        <v>621</v>
      </c>
      <c r="F247" s="62" t="s">
        <v>132</v>
      </c>
    </row>
    <row r="248" spans="1:6" ht="14.25">
      <c r="A248" s="61">
        <v>246</v>
      </c>
      <c r="B248" s="62" t="s">
        <v>129</v>
      </c>
      <c r="C248" s="63" t="s">
        <v>616</v>
      </c>
      <c r="D248" s="63" t="s">
        <v>622</v>
      </c>
      <c r="E248" s="108" t="s">
        <v>623</v>
      </c>
      <c r="F248" s="62" t="s">
        <v>132</v>
      </c>
    </row>
    <row r="249" spans="1:6" ht="14.25">
      <c r="A249" s="61">
        <v>247</v>
      </c>
      <c r="B249" s="62" t="s">
        <v>129</v>
      </c>
      <c r="C249" s="63" t="s">
        <v>616</v>
      </c>
      <c r="D249" s="63" t="s">
        <v>624</v>
      </c>
      <c r="E249" s="108" t="s">
        <v>625</v>
      </c>
      <c r="F249" s="62" t="s">
        <v>132</v>
      </c>
    </row>
    <row r="250" spans="1:6" ht="14.25">
      <c r="A250" s="61">
        <v>248</v>
      </c>
      <c r="B250" s="62" t="s">
        <v>129</v>
      </c>
      <c r="C250" s="63" t="s">
        <v>616</v>
      </c>
      <c r="D250" s="63" t="s">
        <v>626</v>
      </c>
      <c r="E250" s="108" t="s">
        <v>627</v>
      </c>
      <c r="F250" s="62" t="s">
        <v>132</v>
      </c>
    </row>
    <row r="251" spans="1:6" ht="14.25">
      <c r="A251" s="61">
        <v>249</v>
      </c>
      <c r="B251" s="62" t="s">
        <v>129</v>
      </c>
      <c r="C251" s="63" t="s">
        <v>616</v>
      </c>
      <c r="D251" s="63" t="s">
        <v>628</v>
      </c>
      <c r="E251" s="108" t="s">
        <v>629</v>
      </c>
      <c r="F251" s="62" t="s">
        <v>132</v>
      </c>
    </row>
    <row r="252" spans="1:6" ht="14.25">
      <c r="A252" s="61">
        <v>250</v>
      </c>
      <c r="B252" s="62" t="s">
        <v>129</v>
      </c>
      <c r="C252" s="63" t="s">
        <v>616</v>
      </c>
      <c r="D252" s="63" t="s">
        <v>630</v>
      </c>
      <c r="E252" s="108" t="s">
        <v>631</v>
      </c>
      <c r="F252" s="62" t="s">
        <v>132</v>
      </c>
    </row>
    <row r="253" spans="1:6" ht="14.25">
      <c r="A253" s="61">
        <v>251</v>
      </c>
      <c r="B253" s="62" t="s">
        <v>129</v>
      </c>
      <c r="C253" s="63" t="s">
        <v>632</v>
      </c>
      <c r="D253" s="63" t="s">
        <v>632</v>
      </c>
      <c r="E253" s="108" t="s">
        <v>633</v>
      </c>
      <c r="F253" s="62" t="s">
        <v>132</v>
      </c>
    </row>
    <row r="254" spans="1:6" ht="14.25">
      <c r="A254" s="61">
        <v>252</v>
      </c>
      <c r="B254" s="62" t="s">
        <v>129</v>
      </c>
      <c r="C254" s="63" t="s">
        <v>632</v>
      </c>
      <c r="D254" s="63" t="s">
        <v>634</v>
      </c>
      <c r="E254" s="108" t="s">
        <v>635</v>
      </c>
      <c r="F254" s="62" t="s">
        <v>132</v>
      </c>
    </row>
    <row r="255" spans="1:6" ht="14.25">
      <c r="A255" s="61">
        <v>253</v>
      </c>
      <c r="B255" s="62" t="s">
        <v>129</v>
      </c>
      <c r="C255" s="63" t="s">
        <v>632</v>
      </c>
      <c r="D255" s="63" t="s">
        <v>636</v>
      </c>
      <c r="E255" s="108" t="s">
        <v>637</v>
      </c>
      <c r="F255" s="62" t="s">
        <v>132</v>
      </c>
    </row>
    <row r="256" spans="1:6" ht="14.25">
      <c r="A256" s="61">
        <v>254</v>
      </c>
      <c r="B256" s="62" t="s">
        <v>129</v>
      </c>
      <c r="C256" s="63" t="s">
        <v>632</v>
      </c>
      <c r="D256" s="63" t="s">
        <v>638</v>
      </c>
      <c r="E256" s="108" t="s">
        <v>639</v>
      </c>
      <c r="F256" s="62" t="s">
        <v>132</v>
      </c>
    </row>
    <row r="257" spans="1:6" ht="14.25">
      <c r="A257" s="61">
        <v>255</v>
      </c>
      <c r="B257" s="62" t="s">
        <v>129</v>
      </c>
      <c r="C257" s="63" t="s">
        <v>632</v>
      </c>
      <c r="D257" s="63" t="s">
        <v>640</v>
      </c>
      <c r="E257" s="108" t="s">
        <v>641</v>
      </c>
      <c r="F257" s="62" t="s">
        <v>132</v>
      </c>
    </row>
    <row r="258" spans="1:6" ht="14.25">
      <c r="A258" s="61">
        <v>256</v>
      </c>
      <c r="B258" s="62" t="s">
        <v>129</v>
      </c>
      <c r="C258" s="63" t="s">
        <v>632</v>
      </c>
      <c r="D258" s="63" t="s">
        <v>642</v>
      </c>
      <c r="E258" s="108" t="s">
        <v>643</v>
      </c>
      <c r="F258" s="62" t="s">
        <v>132</v>
      </c>
    </row>
    <row r="259" spans="1:6" ht="14.25">
      <c r="A259" s="61">
        <v>257</v>
      </c>
      <c r="B259" s="62" t="s">
        <v>129</v>
      </c>
      <c r="C259" s="63" t="s">
        <v>632</v>
      </c>
      <c r="D259" s="63" t="s">
        <v>644</v>
      </c>
      <c r="E259" s="108" t="s">
        <v>645</v>
      </c>
      <c r="F259" s="62" t="s">
        <v>132</v>
      </c>
    </row>
    <row r="260" spans="1:6" ht="14.25">
      <c r="A260" s="61">
        <v>258</v>
      </c>
      <c r="B260" s="62" t="s">
        <v>129</v>
      </c>
      <c r="C260" s="63" t="s">
        <v>632</v>
      </c>
      <c r="D260" s="63" t="s">
        <v>646</v>
      </c>
      <c r="E260" s="108" t="s">
        <v>647</v>
      </c>
      <c r="F260" s="62" t="s">
        <v>132</v>
      </c>
    </row>
    <row r="261" spans="1:6" ht="14.25">
      <c r="A261" s="61">
        <v>259</v>
      </c>
      <c r="B261" s="62" t="s">
        <v>129</v>
      </c>
      <c r="C261" s="63" t="s">
        <v>632</v>
      </c>
      <c r="D261" s="63" t="s">
        <v>648</v>
      </c>
      <c r="E261" s="108" t="s">
        <v>649</v>
      </c>
      <c r="F261" s="62" t="s">
        <v>132</v>
      </c>
    </row>
    <row r="262" spans="1:6" ht="14.25">
      <c r="A262" s="61">
        <v>260</v>
      </c>
      <c r="B262" s="62" t="s">
        <v>129</v>
      </c>
      <c r="C262" s="63" t="s">
        <v>650</v>
      </c>
      <c r="D262" s="63" t="s">
        <v>650</v>
      </c>
      <c r="E262" s="108" t="s">
        <v>651</v>
      </c>
      <c r="F262" s="62" t="s">
        <v>132</v>
      </c>
    </row>
    <row r="263" spans="1:6" ht="14.25">
      <c r="A263" s="61">
        <v>261</v>
      </c>
      <c r="B263" s="62" t="s">
        <v>129</v>
      </c>
      <c r="C263" s="63" t="s">
        <v>650</v>
      </c>
      <c r="D263" s="63" t="s">
        <v>652</v>
      </c>
      <c r="E263" s="108" t="s">
        <v>653</v>
      </c>
      <c r="F263" s="62" t="s">
        <v>132</v>
      </c>
    </row>
    <row r="264" spans="1:6" ht="14.25">
      <c r="A264" s="61">
        <v>262</v>
      </c>
      <c r="B264" s="62" t="s">
        <v>129</v>
      </c>
      <c r="C264" s="63" t="s">
        <v>650</v>
      </c>
      <c r="D264" s="63" t="s">
        <v>654</v>
      </c>
      <c r="E264" s="108" t="s">
        <v>655</v>
      </c>
      <c r="F264" s="62" t="s">
        <v>132</v>
      </c>
    </row>
    <row r="265" spans="1:6" ht="14.25">
      <c r="A265" s="61">
        <v>263</v>
      </c>
      <c r="B265" s="62" t="s">
        <v>129</v>
      </c>
      <c r="C265" s="63" t="s">
        <v>650</v>
      </c>
      <c r="D265" s="63" t="s">
        <v>656</v>
      </c>
      <c r="E265" s="108" t="s">
        <v>657</v>
      </c>
      <c r="F265" s="62" t="s">
        <v>132</v>
      </c>
    </row>
    <row r="266" spans="1:6" ht="14.25">
      <c r="A266" s="61">
        <v>264</v>
      </c>
      <c r="B266" s="62" t="s">
        <v>129</v>
      </c>
      <c r="C266" s="63" t="s">
        <v>650</v>
      </c>
      <c r="D266" s="63" t="s">
        <v>658</v>
      </c>
      <c r="E266" s="108" t="s">
        <v>659</v>
      </c>
      <c r="F266" s="62" t="s">
        <v>132</v>
      </c>
    </row>
    <row r="267" spans="1:6" ht="14.25">
      <c r="A267" s="61">
        <v>265</v>
      </c>
      <c r="B267" s="62" t="s">
        <v>129</v>
      </c>
      <c r="C267" s="63" t="s">
        <v>650</v>
      </c>
      <c r="D267" s="63" t="s">
        <v>660</v>
      </c>
      <c r="E267" s="108" t="s">
        <v>661</v>
      </c>
      <c r="F267" s="62" t="s">
        <v>132</v>
      </c>
    </row>
    <row r="268" spans="1:6" ht="14.25">
      <c r="A268" s="61">
        <v>266</v>
      </c>
      <c r="B268" s="62" t="s">
        <v>129</v>
      </c>
      <c r="C268" s="63" t="s">
        <v>650</v>
      </c>
      <c r="D268" s="63" t="s">
        <v>662</v>
      </c>
      <c r="E268" s="108" t="s">
        <v>663</v>
      </c>
      <c r="F268" s="62" t="s">
        <v>132</v>
      </c>
    </row>
    <row r="269" spans="1:6" ht="14.25">
      <c r="A269" s="61">
        <v>267</v>
      </c>
      <c r="B269" s="62" t="s">
        <v>129</v>
      </c>
      <c r="C269" s="63" t="s">
        <v>650</v>
      </c>
      <c r="D269" s="63" t="s">
        <v>664</v>
      </c>
      <c r="E269" s="108" t="s">
        <v>665</v>
      </c>
      <c r="F269" s="62" t="s">
        <v>132</v>
      </c>
    </row>
    <row r="270" spans="1:6" ht="14.25">
      <c r="A270" s="61">
        <v>268</v>
      </c>
      <c r="B270" s="62" t="s">
        <v>129</v>
      </c>
      <c r="C270" s="63" t="s">
        <v>650</v>
      </c>
      <c r="D270" s="63" t="s">
        <v>666</v>
      </c>
      <c r="E270" s="108" t="s">
        <v>667</v>
      </c>
      <c r="F270" s="62" t="s">
        <v>132</v>
      </c>
    </row>
    <row r="271" spans="1:6" ht="14.25">
      <c r="A271" s="61">
        <v>269</v>
      </c>
      <c r="B271" s="62" t="s">
        <v>129</v>
      </c>
      <c r="C271" s="63" t="s">
        <v>650</v>
      </c>
      <c r="D271" s="63" t="s">
        <v>668</v>
      </c>
      <c r="E271" s="108" t="s">
        <v>669</v>
      </c>
      <c r="F271" s="62" t="s">
        <v>132</v>
      </c>
    </row>
    <row r="272" spans="1:6" ht="14.25">
      <c r="A272" s="61">
        <v>270</v>
      </c>
      <c r="B272" s="62" t="s">
        <v>129</v>
      </c>
      <c r="C272" s="63" t="s">
        <v>650</v>
      </c>
      <c r="D272" s="63" t="s">
        <v>670</v>
      </c>
      <c r="E272" s="108" t="s">
        <v>671</v>
      </c>
      <c r="F272" s="62" t="s">
        <v>132</v>
      </c>
    </row>
    <row r="273" spans="1:6" ht="14.25">
      <c r="A273" s="61">
        <v>271</v>
      </c>
      <c r="B273" s="62" t="s">
        <v>129</v>
      </c>
      <c r="C273" s="63" t="s">
        <v>650</v>
      </c>
      <c r="D273" s="63" t="s">
        <v>672</v>
      </c>
      <c r="E273" s="108" t="s">
        <v>673</v>
      </c>
      <c r="F273" s="62" t="s">
        <v>132</v>
      </c>
    </row>
    <row r="274" spans="1:6" ht="14.25">
      <c r="A274" s="61">
        <v>272</v>
      </c>
      <c r="B274" s="62" t="s">
        <v>129</v>
      </c>
      <c r="C274" s="63" t="s">
        <v>650</v>
      </c>
      <c r="D274" s="63" t="s">
        <v>251</v>
      </c>
      <c r="E274" s="108" t="s">
        <v>674</v>
      </c>
      <c r="F274" s="62" t="s">
        <v>132</v>
      </c>
    </row>
    <row r="275" spans="1:6" ht="14.25">
      <c r="A275" s="61">
        <v>273</v>
      </c>
      <c r="B275" s="62" t="s">
        <v>129</v>
      </c>
      <c r="C275" s="63" t="s">
        <v>650</v>
      </c>
      <c r="D275" s="63" t="s">
        <v>675</v>
      </c>
      <c r="E275" s="108" t="s">
        <v>676</v>
      </c>
      <c r="F275" s="62" t="s">
        <v>132</v>
      </c>
    </row>
    <row r="276" spans="1:6" ht="14.25">
      <c r="A276" s="61">
        <v>274</v>
      </c>
      <c r="B276" s="62" t="s">
        <v>129</v>
      </c>
      <c r="C276" s="63" t="s">
        <v>650</v>
      </c>
      <c r="D276" s="63" t="s">
        <v>677</v>
      </c>
      <c r="E276" s="108" t="s">
        <v>678</v>
      </c>
      <c r="F276" s="62" t="s">
        <v>132</v>
      </c>
    </row>
    <row r="277" spans="1:6" ht="14.25">
      <c r="A277" s="61">
        <v>275</v>
      </c>
      <c r="B277" s="62" t="s">
        <v>129</v>
      </c>
      <c r="C277" s="63" t="s">
        <v>650</v>
      </c>
      <c r="D277" s="63" t="s">
        <v>679</v>
      </c>
      <c r="E277" s="108" t="s">
        <v>680</v>
      </c>
      <c r="F277" s="62" t="s">
        <v>132</v>
      </c>
    </row>
    <row r="278" spans="1:6" ht="14.25">
      <c r="A278" s="61">
        <v>276</v>
      </c>
      <c r="B278" s="62" t="s">
        <v>129</v>
      </c>
      <c r="C278" s="63" t="s">
        <v>650</v>
      </c>
      <c r="D278" s="63" t="s">
        <v>681</v>
      </c>
      <c r="E278" s="108" t="s">
        <v>682</v>
      </c>
      <c r="F278" s="62" t="s">
        <v>132</v>
      </c>
    </row>
    <row r="279" spans="1:6" ht="14.25">
      <c r="A279" s="61">
        <v>277</v>
      </c>
      <c r="B279" s="62" t="s">
        <v>129</v>
      </c>
      <c r="C279" s="63" t="s">
        <v>650</v>
      </c>
      <c r="D279" s="63" t="s">
        <v>683</v>
      </c>
      <c r="E279" s="108" t="s">
        <v>684</v>
      </c>
      <c r="F279" s="62" t="s">
        <v>132</v>
      </c>
    </row>
    <row r="280" spans="1:6" ht="14.25">
      <c r="A280" s="61">
        <v>278</v>
      </c>
      <c r="B280" s="62" t="s">
        <v>129</v>
      </c>
      <c r="C280" s="63" t="s">
        <v>650</v>
      </c>
      <c r="D280" s="63" t="s">
        <v>685</v>
      </c>
      <c r="E280" s="108" t="s">
        <v>686</v>
      </c>
      <c r="F280" s="62" t="s">
        <v>132</v>
      </c>
    </row>
    <row r="281" spans="1:6" ht="14.25">
      <c r="A281" s="61">
        <v>279</v>
      </c>
      <c r="B281" s="62" t="s">
        <v>129</v>
      </c>
      <c r="C281" s="63" t="s">
        <v>650</v>
      </c>
      <c r="D281" s="63" t="s">
        <v>687</v>
      </c>
      <c r="E281" s="108" t="s">
        <v>688</v>
      </c>
      <c r="F281" s="62" t="s">
        <v>132</v>
      </c>
    </row>
    <row r="282" spans="1:6" ht="14.25">
      <c r="A282" s="61">
        <v>280</v>
      </c>
      <c r="B282" s="62" t="s">
        <v>129</v>
      </c>
      <c r="C282" s="63" t="s">
        <v>689</v>
      </c>
      <c r="D282" s="63" t="s">
        <v>689</v>
      </c>
      <c r="E282" s="108" t="s">
        <v>690</v>
      </c>
      <c r="F282" s="62" t="s">
        <v>132</v>
      </c>
    </row>
    <row r="283" spans="1:6" ht="14.25">
      <c r="A283" s="61">
        <v>281</v>
      </c>
      <c r="B283" s="62" t="s">
        <v>129</v>
      </c>
      <c r="C283" s="63" t="s">
        <v>689</v>
      </c>
      <c r="D283" s="63" t="s">
        <v>691</v>
      </c>
      <c r="E283" s="108" t="s">
        <v>692</v>
      </c>
      <c r="F283" s="62" t="s">
        <v>132</v>
      </c>
    </row>
    <row r="284" spans="1:6" ht="14.25">
      <c r="A284" s="61">
        <v>282</v>
      </c>
      <c r="B284" s="62" t="s">
        <v>129</v>
      </c>
      <c r="C284" s="63" t="s">
        <v>689</v>
      </c>
      <c r="D284" s="63" t="s">
        <v>693</v>
      </c>
      <c r="E284" s="108" t="s">
        <v>694</v>
      </c>
      <c r="F284" s="62" t="s">
        <v>132</v>
      </c>
    </row>
    <row r="285" spans="1:6" ht="14.25">
      <c r="A285" s="61">
        <v>283</v>
      </c>
      <c r="B285" s="62" t="s">
        <v>129</v>
      </c>
      <c r="C285" s="63" t="s">
        <v>689</v>
      </c>
      <c r="D285" s="63" t="s">
        <v>695</v>
      </c>
      <c r="E285" s="108" t="s">
        <v>696</v>
      </c>
      <c r="F285" s="62" t="s">
        <v>132</v>
      </c>
    </row>
    <row r="286" spans="1:6" ht="14.25">
      <c r="A286" s="61">
        <v>284</v>
      </c>
      <c r="B286" s="62" t="s">
        <v>129</v>
      </c>
      <c r="C286" s="63" t="s">
        <v>689</v>
      </c>
      <c r="D286" s="63" t="s">
        <v>697</v>
      </c>
      <c r="E286" s="108" t="s">
        <v>698</v>
      </c>
      <c r="F286" s="62" t="s">
        <v>132</v>
      </c>
    </row>
    <row r="287" spans="1:6" ht="14.25">
      <c r="A287" s="61">
        <v>285</v>
      </c>
      <c r="B287" s="62" t="s">
        <v>129</v>
      </c>
      <c r="C287" s="63" t="s">
        <v>689</v>
      </c>
      <c r="D287" s="63" t="s">
        <v>699</v>
      </c>
      <c r="E287" s="108" t="s">
        <v>700</v>
      </c>
      <c r="F287" s="62" t="s">
        <v>132</v>
      </c>
    </row>
    <row r="288" spans="1:6" ht="14.25">
      <c r="A288" s="61">
        <v>286</v>
      </c>
      <c r="B288" s="62" t="s">
        <v>129</v>
      </c>
      <c r="C288" s="63" t="s">
        <v>689</v>
      </c>
      <c r="D288" s="63" t="s">
        <v>701</v>
      </c>
      <c r="E288" s="108" t="s">
        <v>702</v>
      </c>
      <c r="F288" s="62" t="s">
        <v>132</v>
      </c>
    </row>
    <row r="289" spans="1:6" ht="14.25">
      <c r="A289" s="61">
        <v>287</v>
      </c>
      <c r="B289" s="62" t="s">
        <v>129</v>
      </c>
      <c r="C289" s="63" t="s">
        <v>703</v>
      </c>
      <c r="D289" s="63" t="s">
        <v>704</v>
      </c>
      <c r="E289" s="108" t="s">
        <v>705</v>
      </c>
      <c r="F289" s="62" t="s">
        <v>132</v>
      </c>
    </row>
    <row r="290" spans="1:6" ht="14.25">
      <c r="A290" s="61">
        <v>288</v>
      </c>
      <c r="B290" s="62" t="s">
        <v>129</v>
      </c>
      <c r="C290" s="63" t="s">
        <v>703</v>
      </c>
      <c r="D290" s="63" t="s">
        <v>706</v>
      </c>
      <c r="E290" s="108" t="s">
        <v>707</v>
      </c>
      <c r="F290" s="62" t="s">
        <v>132</v>
      </c>
    </row>
    <row r="291" spans="1:6" ht="14.25">
      <c r="A291" s="61">
        <v>289</v>
      </c>
      <c r="B291" s="62" t="s">
        <v>129</v>
      </c>
      <c r="C291" s="63" t="s">
        <v>703</v>
      </c>
      <c r="D291" s="63" t="s">
        <v>708</v>
      </c>
      <c r="E291" s="108" t="s">
        <v>709</v>
      </c>
      <c r="F291" s="62" t="s">
        <v>132</v>
      </c>
    </row>
    <row r="292" spans="1:6" ht="14.25">
      <c r="A292" s="61">
        <v>290</v>
      </c>
      <c r="B292" s="62" t="s">
        <v>129</v>
      </c>
      <c r="C292" s="63" t="s">
        <v>703</v>
      </c>
      <c r="D292" s="63" t="s">
        <v>710</v>
      </c>
      <c r="E292" s="108" t="s">
        <v>711</v>
      </c>
      <c r="F292" s="62" t="s">
        <v>132</v>
      </c>
    </row>
    <row r="293" spans="1:6" ht="14.25">
      <c r="A293" s="61">
        <v>291</v>
      </c>
      <c r="B293" s="62" t="s">
        <v>129</v>
      </c>
      <c r="C293" s="63" t="s">
        <v>703</v>
      </c>
      <c r="D293" s="63" t="s">
        <v>307</v>
      </c>
      <c r="E293" s="108" t="s">
        <v>712</v>
      </c>
      <c r="F293" s="62" t="s">
        <v>132</v>
      </c>
    </row>
    <row r="294" spans="1:6" ht="14.25">
      <c r="A294" s="61">
        <v>292</v>
      </c>
      <c r="B294" s="62" t="s">
        <v>129</v>
      </c>
      <c r="C294" s="63" t="s">
        <v>703</v>
      </c>
      <c r="D294" s="63" t="s">
        <v>713</v>
      </c>
      <c r="E294" s="108" t="s">
        <v>714</v>
      </c>
      <c r="F294" s="62" t="s">
        <v>132</v>
      </c>
    </row>
    <row r="295" spans="1:6" ht="14.25">
      <c r="A295" s="61">
        <v>293</v>
      </c>
      <c r="B295" s="62" t="s">
        <v>129</v>
      </c>
      <c r="C295" s="63" t="s">
        <v>703</v>
      </c>
      <c r="D295" s="63" t="s">
        <v>715</v>
      </c>
      <c r="E295" s="108" t="s">
        <v>716</v>
      </c>
      <c r="F295" s="62" t="s">
        <v>132</v>
      </c>
    </row>
    <row r="296" spans="1:6" ht="14.25">
      <c r="A296" s="61">
        <v>294</v>
      </c>
      <c r="B296" s="62" t="s">
        <v>129</v>
      </c>
      <c r="C296" s="63" t="s">
        <v>703</v>
      </c>
      <c r="D296" s="63" t="s">
        <v>717</v>
      </c>
      <c r="E296" s="108" t="s">
        <v>718</v>
      </c>
      <c r="F296" s="62" t="s">
        <v>132</v>
      </c>
    </row>
    <row r="297" spans="1:6" ht="14.25">
      <c r="A297" s="61">
        <v>295</v>
      </c>
      <c r="B297" s="62" t="s">
        <v>129</v>
      </c>
      <c r="C297" s="63" t="s">
        <v>703</v>
      </c>
      <c r="D297" s="63" t="s">
        <v>719</v>
      </c>
      <c r="E297" s="108" t="s">
        <v>720</v>
      </c>
      <c r="F297" s="62" t="s">
        <v>132</v>
      </c>
    </row>
    <row r="298" spans="1:6" ht="14.25">
      <c r="A298" s="61">
        <v>296</v>
      </c>
      <c r="B298" s="62" t="s">
        <v>129</v>
      </c>
      <c r="C298" s="63" t="s">
        <v>703</v>
      </c>
      <c r="D298" s="63" t="s">
        <v>721</v>
      </c>
      <c r="E298" s="108" t="s">
        <v>722</v>
      </c>
      <c r="F298" s="62" t="s">
        <v>132</v>
      </c>
    </row>
    <row r="299" spans="1:6" ht="14.25">
      <c r="A299" s="61">
        <v>297</v>
      </c>
      <c r="B299" s="62" t="s">
        <v>129</v>
      </c>
      <c r="C299" s="63" t="s">
        <v>703</v>
      </c>
      <c r="D299" s="63" t="s">
        <v>723</v>
      </c>
      <c r="E299" s="108" t="s">
        <v>724</v>
      </c>
      <c r="F299" s="62" t="s">
        <v>132</v>
      </c>
    </row>
    <row r="300" spans="1:6" ht="14.25">
      <c r="A300" s="61">
        <v>298</v>
      </c>
      <c r="B300" s="62" t="s">
        <v>129</v>
      </c>
      <c r="C300" s="63" t="s">
        <v>703</v>
      </c>
      <c r="D300" s="63" t="s">
        <v>725</v>
      </c>
      <c r="E300" s="108" t="s">
        <v>726</v>
      </c>
      <c r="F300" s="62" t="s">
        <v>132</v>
      </c>
    </row>
    <row r="301" spans="1:6" ht="14.25">
      <c r="A301" s="61">
        <v>299</v>
      </c>
      <c r="B301" s="62" t="s">
        <v>129</v>
      </c>
      <c r="C301" s="63" t="s">
        <v>703</v>
      </c>
      <c r="D301" s="63" t="s">
        <v>727</v>
      </c>
      <c r="E301" s="108" t="s">
        <v>728</v>
      </c>
      <c r="F301" s="62" t="s">
        <v>132</v>
      </c>
    </row>
    <row r="302" spans="1:6" ht="14.25">
      <c r="A302" s="61">
        <v>300</v>
      </c>
      <c r="B302" s="62" t="s">
        <v>129</v>
      </c>
      <c r="C302" s="63" t="s">
        <v>703</v>
      </c>
      <c r="D302" s="63" t="s">
        <v>729</v>
      </c>
      <c r="E302" s="108" t="s">
        <v>730</v>
      </c>
      <c r="F302" s="62" t="s">
        <v>132</v>
      </c>
    </row>
    <row r="303" spans="1:6" ht="14.25">
      <c r="A303" s="61">
        <v>301</v>
      </c>
      <c r="B303" s="62" t="s">
        <v>129</v>
      </c>
      <c r="C303" s="63" t="s">
        <v>703</v>
      </c>
      <c r="D303" s="63" t="s">
        <v>731</v>
      </c>
      <c r="E303" s="108" t="s">
        <v>732</v>
      </c>
      <c r="F303" s="62" t="s">
        <v>132</v>
      </c>
    </row>
    <row r="304" spans="1:6" ht="14.25">
      <c r="A304" s="61">
        <v>302</v>
      </c>
      <c r="B304" s="62" t="s">
        <v>129</v>
      </c>
      <c r="C304" s="63" t="s">
        <v>703</v>
      </c>
      <c r="D304" s="63" t="s">
        <v>733</v>
      </c>
      <c r="E304" s="108" t="s">
        <v>734</v>
      </c>
      <c r="F304" s="62" t="s">
        <v>132</v>
      </c>
    </row>
    <row r="305" spans="1:6" ht="14.25">
      <c r="A305" s="61">
        <v>303</v>
      </c>
      <c r="B305" s="62" t="s">
        <v>129</v>
      </c>
      <c r="C305" s="63" t="s">
        <v>703</v>
      </c>
      <c r="D305" s="63" t="s">
        <v>735</v>
      </c>
      <c r="E305" s="108" t="s">
        <v>736</v>
      </c>
      <c r="F305" s="62" t="s">
        <v>132</v>
      </c>
    </row>
    <row r="306" spans="1:6" ht="14.25">
      <c r="A306" s="61">
        <v>304</v>
      </c>
      <c r="B306" s="62" t="s">
        <v>129</v>
      </c>
      <c r="C306" s="63" t="s">
        <v>737</v>
      </c>
      <c r="D306" s="63" t="s">
        <v>738</v>
      </c>
      <c r="E306" s="108" t="s">
        <v>739</v>
      </c>
      <c r="F306" s="62" t="s">
        <v>132</v>
      </c>
    </row>
    <row r="307" spans="1:6" ht="14.25">
      <c r="A307" s="61">
        <v>305</v>
      </c>
      <c r="B307" s="62" t="s">
        <v>129</v>
      </c>
      <c r="C307" s="63" t="s">
        <v>737</v>
      </c>
      <c r="D307" s="63" t="s">
        <v>737</v>
      </c>
      <c r="E307" s="108" t="s">
        <v>740</v>
      </c>
      <c r="F307" s="62" t="s">
        <v>132</v>
      </c>
    </row>
    <row r="308" spans="1:6" ht="14.25">
      <c r="A308" s="61">
        <v>306</v>
      </c>
      <c r="B308" s="62" t="s">
        <v>129</v>
      </c>
      <c r="C308" s="63" t="s">
        <v>737</v>
      </c>
      <c r="D308" s="63" t="s">
        <v>741</v>
      </c>
      <c r="E308" s="108" t="s">
        <v>742</v>
      </c>
      <c r="F308" s="62" t="s">
        <v>132</v>
      </c>
    </row>
    <row r="309" spans="1:6" ht="14.25">
      <c r="A309" s="61">
        <v>307</v>
      </c>
      <c r="B309" s="62" t="s">
        <v>129</v>
      </c>
      <c r="C309" s="63" t="s">
        <v>737</v>
      </c>
      <c r="D309" s="63" t="s">
        <v>743</v>
      </c>
      <c r="E309" s="108" t="s">
        <v>744</v>
      </c>
      <c r="F309" s="62" t="s">
        <v>132</v>
      </c>
    </row>
    <row r="310" spans="1:6" ht="14.25">
      <c r="A310" s="61">
        <v>308</v>
      </c>
      <c r="B310" s="62" t="s">
        <v>129</v>
      </c>
      <c r="C310" s="63" t="s">
        <v>737</v>
      </c>
      <c r="D310" s="63" t="s">
        <v>745</v>
      </c>
      <c r="E310" s="108" t="s">
        <v>746</v>
      </c>
      <c r="F310" s="62" t="s">
        <v>132</v>
      </c>
    </row>
    <row r="311" spans="1:6" ht="14.25">
      <c r="A311" s="61">
        <v>309</v>
      </c>
      <c r="B311" s="62" t="s">
        <v>129</v>
      </c>
      <c r="C311" s="63" t="s">
        <v>737</v>
      </c>
      <c r="D311" s="63" t="s">
        <v>747</v>
      </c>
      <c r="E311" s="108" t="s">
        <v>748</v>
      </c>
      <c r="F311" s="62" t="s">
        <v>132</v>
      </c>
    </row>
    <row r="312" spans="1:6" ht="14.25">
      <c r="A312" s="61">
        <v>310</v>
      </c>
      <c r="B312" s="62" t="s">
        <v>129</v>
      </c>
      <c r="C312" s="63" t="s">
        <v>749</v>
      </c>
      <c r="D312" s="63" t="s">
        <v>749</v>
      </c>
      <c r="E312" s="108" t="s">
        <v>750</v>
      </c>
      <c r="F312" s="62" t="s">
        <v>132</v>
      </c>
    </row>
    <row r="313" spans="1:6" ht="14.25">
      <c r="A313" s="61">
        <v>311</v>
      </c>
      <c r="B313" s="62" t="s">
        <v>129</v>
      </c>
      <c r="C313" s="63" t="s">
        <v>749</v>
      </c>
      <c r="D313" s="63" t="s">
        <v>751</v>
      </c>
      <c r="E313" s="108" t="s">
        <v>752</v>
      </c>
      <c r="F313" s="62" t="s">
        <v>132</v>
      </c>
    </row>
    <row r="314" spans="1:6" ht="14.25">
      <c r="A314" s="61">
        <v>312</v>
      </c>
      <c r="B314" s="62" t="s">
        <v>129</v>
      </c>
      <c r="C314" s="63" t="s">
        <v>749</v>
      </c>
      <c r="D314" s="63" t="s">
        <v>753</v>
      </c>
      <c r="E314" s="108" t="s">
        <v>754</v>
      </c>
      <c r="F314" s="62" t="s">
        <v>132</v>
      </c>
    </row>
    <row r="315" spans="1:6" ht="14.25">
      <c r="A315" s="61">
        <v>313</v>
      </c>
      <c r="B315" s="62" t="s">
        <v>129</v>
      </c>
      <c r="C315" s="63" t="s">
        <v>749</v>
      </c>
      <c r="D315" s="63" t="s">
        <v>755</v>
      </c>
      <c r="E315" s="108" t="s">
        <v>756</v>
      </c>
      <c r="F315" s="62" t="s">
        <v>132</v>
      </c>
    </row>
    <row r="316" spans="1:6" ht="14.25">
      <c r="A316" s="61">
        <v>314</v>
      </c>
      <c r="B316" s="62" t="s">
        <v>129</v>
      </c>
      <c r="C316" s="63" t="s">
        <v>749</v>
      </c>
      <c r="D316" s="63" t="s">
        <v>757</v>
      </c>
      <c r="E316" s="108" t="s">
        <v>758</v>
      </c>
      <c r="F316" s="62" t="s">
        <v>132</v>
      </c>
    </row>
    <row r="317" spans="1:6" ht="14.25">
      <c r="A317" s="61">
        <v>315</v>
      </c>
      <c r="B317" s="62" t="s">
        <v>129</v>
      </c>
      <c r="C317" s="63" t="s">
        <v>749</v>
      </c>
      <c r="D317" s="63" t="s">
        <v>759</v>
      </c>
      <c r="E317" s="108" t="s">
        <v>760</v>
      </c>
      <c r="F317" s="62" t="s">
        <v>132</v>
      </c>
    </row>
    <row r="318" spans="1:6" ht="14.25">
      <c r="A318" s="61">
        <v>316</v>
      </c>
      <c r="B318" s="62" t="s">
        <v>129</v>
      </c>
      <c r="C318" s="63" t="s">
        <v>749</v>
      </c>
      <c r="D318" s="63" t="s">
        <v>761</v>
      </c>
      <c r="E318" s="108" t="s">
        <v>762</v>
      </c>
      <c r="F318" s="62" t="s">
        <v>132</v>
      </c>
    </row>
    <row r="319" spans="1:6" ht="14.25">
      <c r="A319" s="61">
        <v>317</v>
      </c>
      <c r="B319" s="62" t="s">
        <v>129</v>
      </c>
      <c r="C319" s="63" t="s">
        <v>749</v>
      </c>
      <c r="D319" s="63" t="s">
        <v>763</v>
      </c>
      <c r="E319" s="108" t="s">
        <v>764</v>
      </c>
      <c r="F319" s="62" t="s">
        <v>132</v>
      </c>
    </row>
    <row r="320" spans="1:6" ht="14.25">
      <c r="A320" s="61">
        <v>318</v>
      </c>
      <c r="B320" s="62" t="s">
        <v>129</v>
      </c>
      <c r="C320" s="63" t="s">
        <v>749</v>
      </c>
      <c r="D320" s="63" t="s">
        <v>765</v>
      </c>
      <c r="E320" s="108" t="s">
        <v>766</v>
      </c>
      <c r="F320" s="62" t="s">
        <v>132</v>
      </c>
    </row>
    <row r="321" spans="1:6" ht="14.25">
      <c r="A321" s="61">
        <v>319</v>
      </c>
      <c r="B321" s="62" t="s">
        <v>129</v>
      </c>
      <c r="C321" s="63" t="s">
        <v>749</v>
      </c>
      <c r="D321" s="63" t="s">
        <v>767</v>
      </c>
      <c r="E321" s="108" t="s">
        <v>768</v>
      </c>
      <c r="F321" s="62" t="s">
        <v>132</v>
      </c>
    </row>
    <row r="322" spans="1:6" ht="14.25">
      <c r="A322" s="61">
        <v>320</v>
      </c>
      <c r="B322" s="62" t="s">
        <v>129</v>
      </c>
      <c r="C322" s="63" t="s">
        <v>749</v>
      </c>
      <c r="D322" s="63" t="s">
        <v>769</v>
      </c>
      <c r="E322" s="108" t="s">
        <v>770</v>
      </c>
      <c r="F322" s="62" t="s">
        <v>132</v>
      </c>
    </row>
    <row r="323" spans="1:6" ht="14.25">
      <c r="A323" s="61">
        <v>321</v>
      </c>
      <c r="B323" s="62" t="s">
        <v>129</v>
      </c>
      <c r="C323" s="63" t="s">
        <v>749</v>
      </c>
      <c r="D323" s="63" t="s">
        <v>771</v>
      </c>
      <c r="E323" s="108" t="s">
        <v>772</v>
      </c>
      <c r="F323" s="62" t="s">
        <v>132</v>
      </c>
    </row>
    <row r="324" spans="1:6" ht="14.25">
      <c r="A324" s="61">
        <v>322</v>
      </c>
      <c r="B324" s="62" t="s">
        <v>129</v>
      </c>
      <c r="C324" s="63" t="s">
        <v>773</v>
      </c>
      <c r="D324" s="63" t="s">
        <v>774</v>
      </c>
      <c r="E324" s="108" t="s">
        <v>775</v>
      </c>
      <c r="F324" s="62" t="s">
        <v>132</v>
      </c>
    </row>
    <row r="325" spans="1:6" ht="14.25">
      <c r="A325" s="61">
        <v>323</v>
      </c>
      <c r="B325" s="62" t="s">
        <v>129</v>
      </c>
      <c r="C325" s="63" t="s">
        <v>773</v>
      </c>
      <c r="D325" s="63" t="s">
        <v>776</v>
      </c>
      <c r="E325" s="108" t="s">
        <v>777</v>
      </c>
      <c r="F325" s="62" t="s">
        <v>132</v>
      </c>
    </row>
    <row r="326" spans="1:6" ht="14.25">
      <c r="A326" s="61">
        <v>324</v>
      </c>
      <c r="B326" s="62" t="s">
        <v>129</v>
      </c>
      <c r="C326" s="63" t="s">
        <v>773</v>
      </c>
      <c r="D326" s="63" t="s">
        <v>778</v>
      </c>
      <c r="E326" s="108" t="s">
        <v>779</v>
      </c>
      <c r="F326" s="62" t="s">
        <v>132</v>
      </c>
    </row>
    <row r="327" spans="1:6" ht="14.25">
      <c r="A327" s="61">
        <v>325</v>
      </c>
      <c r="B327" s="62" t="s">
        <v>129</v>
      </c>
      <c r="C327" s="63" t="s">
        <v>773</v>
      </c>
      <c r="D327" s="63" t="s">
        <v>780</v>
      </c>
      <c r="E327" s="108" t="s">
        <v>781</v>
      </c>
      <c r="F327" s="62" t="s">
        <v>132</v>
      </c>
    </row>
    <row r="328" spans="1:6" ht="14.25">
      <c r="A328" s="61">
        <v>326</v>
      </c>
      <c r="B328" s="62" t="s">
        <v>129</v>
      </c>
      <c r="C328" s="63" t="s">
        <v>773</v>
      </c>
      <c r="D328" s="63" t="s">
        <v>782</v>
      </c>
      <c r="E328" s="108" t="s">
        <v>783</v>
      </c>
      <c r="F328" s="62" t="s">
        <v>132</v>
      </c>
    </row>
    <row r="329" spans="1:6" ht="14.25">
      <c r="A329" s="61">
        <v>327</v>
      </c>
      <c r="B329" s="62" t="s">
        <v>129</v>
      </c>
      <c r="C329" s="63" t="s">
        <v>773</v>
      </c>
      <c r="D329" s="63" t="s">
        <v>784</v>
      </c>
      <c r="E329" s="108" t="s">
        <v>785</v>
      </c>
      <c r="F329" s="62" t="s">
        <v>132</v>
      </c>
    </row>
    <row r="330" spans="1:6" ht="14.25">
      <c r="A330" s="61">
        <v>328</v>
      </c>
      <c r="B330" s="62" t="s">
        <v>129</v>
      </c>
      <c r="C330" s="63" t="s">
        <v>773</v>
      </c>
      <c r="D330" s="63" t="s">
        <v>786</v>
      </c>
      <c r="E330" s="108" t="s">
        <v>787</v>
      </c>
      <c r="F330" s="62" t="s">
        <v>132</v>
      </c>
    </row>
    <row r="331" spans="1:6" ht="14.25">
      <c r="A331" s="61">
        <v>329</v>
      </c>
      <c r="B331" s="62" t="s">
        <v>129</v>
      </c>
      <c r="C331" s="63" t="s">
        <v>773</v>
      </c>
      <c r="D331" s="63" t="s">
        <v>788</v>
      </c>
      <c r="E331" s="108" t="s">
        <v>789</v>
      </c>
      <c r="F331" s="62" t="s">
        <v>132</v>
      </c>
    </row>
    <row r="332" spans="1:6" ht="14.25">
      <c r="A332" s="61">
        <v>330</v>
      </c>
      <c r="B332" s="62" t="s">
        <v>129</v>
      </c>
      <c r="C332" s="63" t="s">
        <v>773</v>
      </c>
      <c r="D332" s="63" t="s">
        <v>790</v>
      </c>
      <c r="E332" s="108" t="s">
        <v>791</v>
      </c>
      <c r="F332" s="62" t="s">
        <v>132</v>
      </c>
    </row>
    <row r="333" spans="1:6" ht="14.25">
      <c r="A333" s="61">
        <v>331</v>
      </c>
      <c r="B333" s="62" t="s">
        <v>129</v>
      </c>
      <c r="C333" s="63" t="s">
        <v>773</v>
      </c>
      <c r="D333" s="63" t="s">
        <v>282</v>
      </c>
      <c r="E333" s="108" t="s">
        <v>792</v>
      </c>
      <c r="F333" s="62" t="s">
        <v>132</v>
      </c>
    </row>
    <row r="334" spans="1:6" ht="14.25">
      <c r="A334" s="61">
        <v>332</v>
      </c>
      <c r="B334" s="62" t="s">
        <v>129</v>
      </c>
      <c r="C334" s="63" t="s">
        <v>773</v>
      </c>
      <c r="D334" s="63" t="s">
        <v>793</v>
      </c>
      <c r="E334" s="108" t="s">
        <v>794</v>
      </c>
      <c r="F334" s="62" t="s">
        <v>132</v>
      </c>
    </row>
    <row r="335" spans="1:6" ht="14.25">
      <c r="A335" s="61">
        <v>333</v>
      </c>
      <c r="B335" s="62" t="s">
        <v>129</v>
      </c>
      <c r="C335" s="63" t="s">
        <v>773</v>
      </c>
      <c r="D335" s="63" t="s">
        <v>795</v>
      </c>
      <c r="E335" s="108" t="s">
        <v>796</v>
      </c>
      <c r="F335" s="62" t="s">
        <v>132</v>
      </c>
    </row>
    <row r="336" spans="1:6" ht="14.25">
      <c r="A336" s="61">
        <v>334</v>
      </c>
      <c r="B336" s="62" t="s">
        <v>129</v>
      </c>
      <c r="C336" s="63" t="s">
        <v>773</v>
      </c>
      <c r="D336" s="63" t="s">
        <v>797</v>
      </c>
      <c r="E336" s="108" t="s">
        <v>798</v>
      </c>
      <c r="F336" s="62" t="s">
        <v>132</v>
      </c>
    </row>
    <row r="337" spans="1:6" ht="14.25">
      <c r="A337" s="61">
        <v>335</v>
      </c>
      <c r="B337" s="62" t="s">
        <v>129</v>
      </c>
      <c r="C337" s="63" t="s">
        <v>773</v>
      </c>
      <c r="D337" s="63" t="s">
        <v>799</v>
      </c>
      <c r="E337" s="108" t="s">
        <v>800</v>
      </c>
      <c r="F337" s="62" t="s">
        <v>132</v>
      </c>
    </row>
    <row r="338" spans="1:6" ht="14.25">
      <c r="A338" s="61">
        <v>336</v>
      </c>
      <c r="B338" s="62" t="s">
        <v>129</v>
      </c>
      <c r="C338" s="63" t="s">
        <v>801</v>
      </c>
      <c r="D338" s="63" t="s">
        <v>801</v>
      </c>
      <c r="E338" s="108" t="s">
        <v>802</v>
      </c>
      <c r="F338" s="62" t="s">
        <v>132</v>
      </c>
    </row>
    <row r="339" spans="1:6" ht="14.25">
      <c r="A339" s="61">
        <v>337</v>
      </c>
      <c r="B339" s="62" t="s">
        <v>129</v>
      </c>
      <c r="C339" s="63" t="s">
        <v>801</v>
      </c>
      <c r="D339" s="63" t="s">
        <v>803</v>
      </c>
      <c r="E339" s="108" t="s">
        <v>804</v>
      </c>
      <c r="F339" s="62" t="s">
        <v>132</v>
      </c>
    </row>
    <row r="340" spans="1:6" ht="14.25">
      <c r="A340" s="61">
        <v>338</v>
      </c>
      <c r="B340" s="62" t="s">
        <v>129</v>
      </c>
      <c r="C340" s="63" t="s">
        <v>801</v>
      </c>
      <c r="D340" s="63" t="s">
        <v>805</v>
      </c>
      <c r="E340" s="108" t="s">
        <v>806</v>
      </c>
      <c r="F340" s="62" t="s">
        <v>132</v>
      </c>
    </row>
    <row r="341" spans="1:6" ht="14.25">
      <c r="A341" s="61">
        <v>339</v>
      </c>
      <c r="B341" s="62" t="s">
        <v>129</v>
      </c>
      <c r="C341" s="63" t="s">
        <v>801</v>
      </c>
      <c r="D341" s="63" t="s">
        <v>807</v>
      </c>
      <c r="E341" s="108" t="s">
        <v>808</v>
      </c>
      <c r="F341" s="62" t="s">
        <v>132</v>
      </c>
    </row>
    <row r="342" spans="1:6" ht="14.25">
      <c r="A342" s="61">
        <v>340</v>
      </c>
      <c r="B342" s="62" t="s">
        <v>129</v>
      </c>
      <c r="C342" s="63" t="s">
        <v>801</v>
      </c>
      <c r="D342" s="63" t="s">
        <v>809</v>
      </c>
      <c r="E342" s="108" t="s">
        <v>810</v>
      </c>
      <c r="F342" s="62" t="s">
        <v>132</v>
      </c>
    </row>
    <row r="343" spans="1:6" ht="14.25">
      <c r="A343" s="61">
        <v>341</v>
      </c>
      <c r="B343" s="62" t="s">
        <v>129</v>
      </c>
      <c r="C343" s="63" t="s">
        <v>801</v>
      </c>
      <c r="D343" s="63" t="s">
        <v>811</v>
      </c>
      <c r="E343" s="108" t="s">
        <v>812</v>
      </c>
      <c r="F343" s="62" t="s">
        <v>132</v>
      </c>
    </row>
    <row r="344" spans="1:6" ht="14.25">
      <c r="A344" s="61">
        <v>342</v>
      </c>
      <c r="B344" s="62" t="s">
        <v>129</v>
      </c>
      <c r="C344" s="63" t="s">
        <v>801</v>
      </c>
      <c r="D344" s="63" t="s">
        <v>813</v>
      </c>
      <c r="E344" s="108" t="s">
        <v>814</v>
      </c>
      <c r="F344" s="62" t="s">
        <v>132</v>
      </c>
    </row>
    <row r="345" spans="1:6" ht="14.25">
      <c r="A345" s="61">
        <v>343</v>
      </c>
      <c r="B345" s="62" t="s">
        <v>129</v>
      </c>
      <c r="C345" s="63" t="s">
        <v>801</v>
      </c>
      <c r="D345" s="63" t="s">
        <v>815</v>
      </c>
      <c r="E345" s="108" t="s">
        <v>816</v>
      </c>
      <c r="F345" s="62" t="s">
        <v>132</v>
      </c>
    </row>
    <row r="346" spans="1:6" ht="14.25">
      <c r="A346" s="61">
        <v>344</v>
      </c>
      <c r="B346" s="62" t="s">
        <v>129</v>
      </c>
      <c r="C346" s="63" t="s">
        <v>801</v>
      </c>
      <c r="D346" s="63" t="s">
        <v>817</v>
      </c>
      <c r="E346" s="108" t="s">
        <v>818</v>
      </c>
      <c r="F346" s="62" t="s">
        <v>132</v>
      </c>
    </row>
    <row r="347" spans="1:6" ht="14.25">
      <c r="A347" s="61">
        <v>345</v>
      </c>
      <c r="B347" s="62" t="s">
        <v>129</v>
      </c>
      <c r="C347" s="63" t="s">
        <v>801</v>
      </c>
      <c r="D347" s="63" t="s">
        <v>819</v>
      </c>
      <c r="E347" s="108" t="s">
        <v>820</v>
      </c>
      <c r="F347" s="62" t="s">
        <v>132</v>
      </c>
    </row>
    <row r="348" spans="1:6" ht="14.25">
      <c r="A348" s="61">
        <v>346</v>
      </c>
      <c r="B348" s="62" t="s">
        <v>129</v>
      </c>
      <c r="C348" s="63" t="s">
        <v>801</v>
      </c>
      <c r="D348" s="63" t="s">
        <v>821</v>
      </c>
      <c r="E348" s="108" t="s">
        <v>822</v>
      </c>
      <c r="F348" s="62" t="s">
        <v>132</v>
      </c>
    </row>
    <row r="349" spans="1:6" ht="14.25">
      <c r="A349" s="61">
        <v>347</v>
      </c>
      <c r="B349" s="62" t="s">
        <v>129</v>
      </c>
      <c r="C349" s="63" t="s">
        <v>801</v>
      </c>
      <c r="D349" s="63" t="s">
        <v>823</v>
      </c>
      <c r="E349" s="108" t="s">
        <v>824</v>
      </c>
      <c r="F349" s="62" t="s">
        <v>132</v>
      </c>
    </row>
    <row r="350" spans="1:6" ht="14.25">
      <c r="A350" s="61">
        <v>348</v>
      </c>
      <c r="B350" s="62" t="s">
        <v>129</v>
      </c>
      <c r="C350" s="63" t="s">
        <v>801</v>
      </c>
      <c r="D350" s="63" t="s">
        <v>825</v>
      </c>
      <c r="E350" s="108" t="s">
        <v>826</v>
      </c>
      <c r="F350" s="62" t="s">
        <v>132</v>
      </c>
    </row>
    <row r="351" spans="1:6" ht="14.25">
      <c r="A351" s="61">
        <v>349</v>
      </c>
      <c r="B351" s="62" t="s">
        <v>129</v>
      </c>
      <c r="C351" s="63" t="s">
        <v>801</v>
      </c>
      <c r="D351" s="63" t="s">
        <v>827</v>
      </c>
      <c r="E351" s="108" t="s">
        <v>828</v>
      </c>
      <c r="F351" s="62" t="s">
        <v>132</v>
      </c>
    </row>
    <row r="352" spans="1:6" ht="14.25">
      <c r="A352" s="61">
        <v>350</v>
      </c>
      <c r="B352" s="62" t="s">
        <v>129</v>
      </c>
      <c r="C352" s="63" t="s">
        <v>801</v>
      </c>
      <c r="D352" s="63" t="s">
        <v>829</v>
      </c>
      <c r="E352" s="108" t="s">
        <v>830</v>
      </c>
      <c r="F352" s="62" t="s">
        <v>132</v>
      </c>
    </row>
    <row r="353" spans="1:6" ht="14.25">
      <c r="A353" s="61">
        <v>351</v>
      </c>
      <c r="B353" s="62" t="s">
        <v>129</v>
      </c>
      <c r="C353" s="63" t="s">
        <v>801</v>
      </c>
      <c r="D353" s="63" t="s">
        <v>831</v>
      </c>
      <c r="E353" s="108" t="s">
        <v>832</v>
      </c>
      <c r="F353" s="62" t="s">
        <v>132</v>
      </c>
    </row>
    <row r="354" spans="1:6" ht="14.25">
      <c r="A354" s="61">
        <v>352</v>
      </c>
      <c r="B354" s="62" t="s">
        <v>129</v>
      </c>
      <c r="C354" s="63" t="s">
        <v>801</v>
      </c>
      <c r="D354" s="63" t="s">
        <v>833</v>
      </c>
      <c r="E354" s="108" t="s">
        <v>834</v>
      </c>
      <c r="F354" s="62" t="s">
        <v>132</v>
      </c>
    </row>
    <row r="355" spans="1:6" ht="14.25">
      <c r="A355" s="61">
        <v>353</v>
      </c>
      <c r="B355" s="62" t="s">
        <v>129</v>
      </c>
      <c r="C355" s="63" t="s">
        <v>801</v>
      </c>
      <c r="D355" s="63" t="s">
        <v>835</v>
      </c>
      <c r="E355" s="108" t="s">
        <v>836</v>
      </c>
      <c r="F355" s="62" t="s">
        <v>132</v>
      </c>
    </row>
    <row r="356" spans="1:6" ht="14.25">
      <c r="A356" s="61">
        <v>354</v>
      </c>
      <c r="B356" s="62" t="s">
        <v>129</v>
      </c>
      <c r="C356" s="63" t="s">
        <v>801</v>
      </c>
      <c r="D356" s="63" t="s">
        <v>837</v>
      </c>
      <c r="E356" s="108" t="s">
        <v>838</v>
      </c>
      <c r="F356" s="62" t="s">
        <v>132</v>
      </c>
    </row>
    <row r="357" spans="1:6" ht="14.25">
      <c r="A357" s="61">
        <v>355</v>
      </c>
      <c r="B357" s="62" t="s">
        <v>129</v>
      </c>
      <c r="C357" s="63" t="s">
        <v>801</v>
      </c>
      <c r="D357" s="63" t="s">
        <v>839</v>
      </c>
      <c r="E357" s="108" t="s">
        <v>840</v>
      </c>
      <c r="F357" s="62" t="s">
        <v>132</v>
      </c>
    </row>
    <row r="358" spans="1:6" ht="14.25">
      <c r="A358" s="61">
        <v>356</v>
      </c>
      <c r="B358" s="62" t="s">
        <v>129</v>
      </c>
      <c r="C358" s="63" t="s">
        <v>801</v>
      </c>
      <c r="D358" s="63" t="s">
        <v>841</v>
      </c>
      <c r="E358" s="108" t="s">
        <v>842</v>
      </c>
      <c r="F358" s="62" t="s">
        <v>132</v>
      </c>
    </row>
    <row r="359" spans="1:6" ht="14.25">
      <c r="A359" s="61">
        <v>357</v>
      </c>
      <c r="B359" s="62" t="s">
        <v>129</v>
      </c>
      <c r="C359" s="63" t="s">
        <v>801</v>
      </c>
      <c r="D359" s="63" t="s">
        <v>843</v>
      </c>
      <c r="E359" s="108" t="s">
        <v>844</v>
      </c>
      <c r="F359" s="62" t="s">
        <v>132</v>
      </c>
    </row>
    <row r="360" spans="1:6" ht="14.25">
      <c r="A360" s="61">
        <v>358</v>
      </c>
      <c r="B360" s="62" t="s">
        <v>129</v>
      </c>
      <c r="C360" s="63" t="s">
        <v>801</v>
      </c>
      <c r="D360" s="63" t="s">
        <v>845</v>
      </c>
      <c r="E360" s="108" t="s">
        <v>846</v>
      </c>
      <c r="F360" s="62" t="s">
        <v>132</v>
      </c>
    </row>
    <row r="361" spans="1:6" ht="14.25">
      <c r="A361" s="61">
        <v>359</v>
      </c>
      <c r="B361" s="62" t="s">
        <v>129</v>
      </c>
      <c r="C361" s="63" t="s">
        <v>801</v>
      </c>
      <c r="D361" s="63" t="s">
        <v>847</v>
      </c>
      <c r="E361" s="108" t="s">
        <v>848</v>
      </c>
      <c r="F361" s="62" t="s">
        <v>132</v>
      </c>
    </row>
    <row r="362" spans="1:6" ht="14.25">
      <c r="A362" s="61">
        <v>360</v>
      </c>
      <c r="B362" s="62" t="s">
        <v>129</v>
      </c>
      <c r="C362" s="63" t="s">
        <v>801</v>
      </c>
      <c r="D362" s="63" t="s">
        <v>849</v>
      </c>
      <c r="E362" s="108" t="s">
        <v>850</v>
      </c>
      <c r="F362" s="62" t="s">
        <v>132</v>
      </c>
    </row>
    <row r="363" spans="1:6" ht="14.25">
      <c r="A363" s="61">
        <v>361</v>
      </c>
      <c r="B363" s="62" t="s">
        <v>129</v>
      </c>
      <c r="C363" s="63" t="s">
        <v>801</v>
      </c>
      <c r="D363" s="63" t="s">
        <v>851</v>
      </c>
      <c r="E363" s="108" t="s">
        <v>852</v>
      </c>
      <c r="F363" s="62" t="s">
        <v>132</v>
      </c>
    </row>
    <row r="364" spans="1:6" ht="14.25">
      <c r="A364" s="61">
        <v>362</v>
      </c>
      <c r="B364" s="62" t="s">
        <v>129</v>
      </c>
      <c r="C364" s="63" t="s">
        <v>801</v>
      </c>
      <c r="D364" s="63" t="s">
        <v>853</v>
      </c>
      <c r="E364" s="108" t="s">
        <v>854</v>
      </c>
      <c r="F364" s="62" t="s">
        <v>132</v>
      </c>
    </row>
    <row r="365" spans="1:6" ht="14.25">
      <c r="A365" s="61">
        <v>363</v>
      </c>
      <c r="B365" s="62" t="s">
        <v>129</v>
      </c>
      <c r="C365" s="63" t="s">
        <v>801</v>
      </c>
      <c r="D365" s="63" t="s">
        <v>855</v>
      </c>
      <c r="E365" s="108" t="s">
        <v>856</v>
      </c>
      <c r="F365" s="62" t="s">
        <v>132</v>
      </c>
    </row>
    <row r="366" spans="1:6" ht="14.25">
      <c r="A366" s="61">
        <v>364</v>
      </c>
      <c r="B366" s="62" t="s">
        <v>129</v>
      </c>
      <c r="C366" s="63" t="s">
        <v>801</v>
      </c>
      <c r="D366" s="63" t="s">
        <v>857</v>
      </c>
      <c r="E366" s="108" t="s">
        <v>858</v>
      </c>
      <c r="F366" s="62" t="s">
        <v>132</v>
      </c>
    </row>
    <row r="367" spans="1:6" ht="14.25">
      <c r="A367" s="61">
        <v>365</v>
      </c>
      <c r="B367" s="62" t="s">
        <v>129</v>
      </c>
      <c r="C367" s="63" t="s">
        <v>859</v>
      </c>
      <c r="D367" s="63" t="s">
        <v>859</v>
      </c>
      <c r="E367" s="108" t="s">
        <v>860</v>
      </c>
      <c r="F367" s="62" t="s">
        <v>132</v>
      </c>
    </row>
    <row r="368" spans="1:6" ht="14.25">
      <c r="A368" s="61">
        <v>366</v>
      </c>
      <c r="B368" s="62" t="s">
        <v>129</v>
      </c>
      <c r="C368" s="63" t="s">
        <v>859</v>
      </c>
      <c r="D368" s="63" t="s">
        <v>861</v>
      </c>
      <c r="E368" s="108" t="s">
        <v>862</v>
      </c>
      <c r="F368" s="62" t="s">
        <v>132</v>
      </c>
    </row>
    <row r="369" spans="1:6" ht="14.25">
      <c r="A369" s="61">
        <v>367</v>
      </c>
      <c r="B369" s="62" t="s">
        <v>129</v>
      </c>
      <c r="C369" s="63" t="s">
        <v>859</v>
      </c>
      <c r="D369" s="63" t="s">
        <v>863</v>
      </c>
      <c r="E369" s="108" t="s">
        <v>864</v>
      </c>
      <c r="F369" s="62" t="s">
        <v>132</v>
      </c>
    </row>
    <row r="370" spans="1:6" ht="14.25">
      <c r="A370" s="61">
        <v>368</v>
      </c>
      <c r="B370" s="62" t="s">
        <v>129</v>
      </c>
      <c r="C370" s="63" t="s">
        <v>859</v>
      </c>
      <c r="D370" s="63" t="s">
        <v>865</v>
      </c>
      <c r="E370" s="108" t="s">
        <v>866</v>
      </c>
      <c r="F370" s="62" t="s">
        <v>132</v>
      </c>
    </row>
    <row r="371" spans="1:6" ht="14.25">
      <c r="A371" s="61">
        <v>369</v>
      </c>
      <c r="B371" s="62" t="s">
        <v>129</v>
      </c>
      <c r="C371" s="63" t="s">
        <v>859</v>
      </c>
      <c r="D371" s="63" t="s">
        <v>867</v>
      </c>
      <c r="E371" s="108" t="s">
        <v>868</v>
      </c>
      <c r="F371" s="62" t="s">
        <v>132</v>
      </c>
    </row>
    <row r="372" spans="1:6" ht="14.25">
      <c r="A372" s="61">
        <v>370</v>
      </c>
      <c r="B372" s="62" t="s">
        <v>129</v>
      </c>
      <c r="C372" s="63" t="s">
        <v>859</v>
      </c>
      <c r="D372" s="63" t="s">
        <v>869</v>
      </c>
      <c r="E372" s="108" t="s">
        <v>870</v>
      </c>
      <c r="F372" s="62" t="s">
        <v>132</v>
      </c>
    </row>
    <row r="373" spans="1:6" ht="14.25">
      <c r="A373" s="61">
        <v>371</v>
      </c>
      <c r="B373" s="62" t="s">
        <v>129</v>
      </c>
      <c r="C373" s="63" t="s">
        <v>859</v>
      </c>
      <c r="D373" s="63" t="s">
        <v>871</v>
      </c>
      <c r="E373" s="108" t="s">
        <v>872</v>
      </c>
      <c r="F373" s="62" t="s">
        <v>132</v>
      </c>
    </row>
    <row r="374" spans="1:6" ht="14.25">
      <c r="A374" s="61">
        <v>372</v>
      </c>
      <c r="B374" s="62" t="s">
        <v>129</v>
      </c>
      <c r="C374" s="63" t="s">
        <v>859</v>
      </c>
      <c r="D374" s="63" t="s">
        <v>873</v>
      </c>
      <c r="E374" s="108" t="s">
        <v>874</v>
      </c>
      <c r="F374" s="62" t="s">
        <v>132</v>
      </c>
    </row>
    <row r="375" spans="1:6" ht="14.25">
      <c r="A375" s="61">
        <v>373</v>
      </c>
      <c r="B375" s="62" t="s">
        <v>129</v>
      </c>
      <c r="C375" s="63" t="s">
        <v>875</v>
      </c>
      <c r="D375" s="63" t="s">
        <v>875</v>
      </c>
      <c r="E375" s="108" t="s">
        <v>876</v>
      </c>
      <c r="F375" s="62" t="s">
        <v>132</v>
      </c>
    </row>
    <row r="376" spans="1:6" ht="14.25">
      <c r="A376" s="61">
        <v>374</v>
      </c>
      <c r="B376" s="62" t="s">
        <v>129</v>
      </c>
      <c r="C376" s="63" t="s">
        <v>875</v>
      </c>
      <c r="D376" s="63" t="s">
        <v>877</v>
      </c>
      <c r="E376" s="108" t="s">
        <v>878</v>
      </c>
      <c r="F376" s="62" t="s">
        <v>132</v>
      </c>
    </row>
    <row r="377" spans="1:6" ht="14.25">
      <c r="A377" s="61">
        <v>375</v>
      </c>
      <c r="B377" s="62" t="s">
        <v>129</v>
      </c>
      <c r="C377" s="63" t="s">
        <v>875</v>
      </c>
      <c r="D377" s="63" t="s">
        <v>879</v>
      </c>
      <c r="E377" s="108" t="s">
        <v>880</v>
      </c>
      <c r="F377" s="62" t="s">
        <v>132</v>
      </c>
    </row>
    <row r="378" spans="1:6" ht="14.25">
      <c r="A378" s="61">
        <v>376</v>
      </c>
      <c r="B378" s="62" t="s">
        <v>129</v>
      </c>
      <c r="C378" s="63" t="s">
        <v>875</v>
      </c>
      <c r="D378" s="63" t="s">
        <v>881</v>
      </c>
      <c r="E378" s="108" t="s">
        <v>882</v>
      </c>
      <c r="F378" s="62" t="s">
        <v>132</v>
      </c>
    </row>
    <row r="379" spans="1:6" ht="14.25">
      <c r="A379" s="61">
        <v>377</v>
      </c>
      <c r="B379" s="62" t="s">
        <v>129</v>
      </c>
      <c r="C379" s="63" t="s">
        <v>875</v>
      </c>
      <c r="D379" s="63" t="s">
        <v>883</v>
      </c>
      <c r="E379" s="108" t="s">
        <v>884</v>
      </c>
      <c r="F379" s="62" t="s">
        <v>132</v>
      </c>
    </row>
    <row r="380" spans="1:6" ht="14.25">
      <c r="A380" s="61">
        <v>378</v>
      </c>
      <c r="B380" s="62" t="s">
        <v>129</v>
      </c>
      <c r="C380" s="63" t="s">
        <v>875</v>
      </c>
      <c r="D380" s="63" t="s">
        <v>885</v>
      </c>
      <c r="E380" s="108" t="s">
        <v>886</v>
      </c>
      <c r="F380" s="62" t="s">
        <v>132</v>
      </c>
    </row>
    <row r="381" spans="1:6" ht="14.25">
      <c r="A381" s="61">
        <v>379</v>
      </c>
      <c r="B381" s="62" t="s">
        <v>129</v>
      </c>
      <c r="C381" s="63" t="s">
        <v>875</v>
      </c>
      <c r="D381" s="63" t="s">
        <v>887</v>
      </c>
      <c r="E381" s="108" t="s">
        <v>888</v>
      </c>
      <c r="F381" s="62" t="s">
        <v>132</v>
      </c>
    </row>
    <row r="382" spans="1:6" ht="14.25">
      <c r="A382" s="61">
        <v>380</v>
      </c>
      <c r="B382" s="62" t="s">
        <v>129</v>
      </c>
      <c r="C382" s="63" t="s">
        <v>875</v>
      </c>
      <c r="D382" s="63" t="s">
        <v>889</v>
      </c>
      <c r="E382" s="108" t="s">
        <v>890</v>
      </c>
      <c r="F382" s="62" t="s">
        <v>132</v>
      </c>
    </row>
    <row r="383" spans="1:6" ht="14.25">
      <c r="A383" s="61">
        <v>381</v>
      </c>
      <c r="B383" s="62" t="s">
        <v>129</v>
      </c>
      <c r="C383" s="63" t="s">
        <v>875</v>
      </c>
      <c r="D383" s="63" t="s">
        <v>891</v>
      </c>
      <c r="E383" s="108" t="s">
        <v>892</v>
      </c>
      <c r="F383" s="62" t="s">
        <v>132</v>
      </c>
    </row>
    <row r="384" spans="1:6" ht="14.25">
      <c r="A384" s="61">
        <v>382</v>
      </c>
      <c r="B384" s="62" t="s">
        <v>129</v>
      </c>
      <c r="C384" s="63" t="s">
        <v>875</v>
      </c>
      <c r="D384" s="63" t="s">
        <v>893</v>
      </c>
      <c r="E384" s="108" t="s">
        <v>894</v>
      </c>
      <c r="F384" s="62" t="s">
        <v>132</v>
      </c>
    </row>
    <row r="385" spans="1:6" ht="14.25">
      <c r="A385" s="61">
        <v>383</v>
      </c>
      <c r="B385" s="62" t="s">
        <v>129</v>
      </c>
      <c r="C385" s="63" t="s">
        <v>875</v>
      </c>
      <c r="D385" s="63" t="s">
        <v>895</v>
      </c>
      <c r="E385" s="108" t="s">
        <v>896</v>
      </c>
      <c r="F385" s="62" t="s">
        <v>132</v>
      </c>
    </row>
    <row r="386" spans="1:6" ht="14.25">
      <c r="A386" s="61">
        <v>384</v>
      </c>
      <c r="B386" s="62" t="s">
        <v>129</v>
      </c>
      <c r="C386" s="63" t="s">
        <v>875</v>
      </c>
      <c r="D386" s="63" t="s">
        <v>897</v>
      </c>
      <c r="E386" s="108" t="s">
        <v>898</v>
      </c>
      <c r="F386" s="62" t="s">
        <v>132</v>
      </c>
    </row>
    <row r="387" spans="1:6" ht="14.25">
      <c r="A387" s="61">
        <v>385</v>
      </c>
      <c r="B387" s="62" t="s">
        <v>129</v>
      </c>
      <c r="C387" s="63" t="s">
        <v>875</v>
      </c>
      <c r="D387" s="63" t="s">
        <v>899</v>
      </c>
      <c r="E387" s="108" t="s">
        <v>900</v>
      </c>
      <c r="F387" s="62" t="s">
        <v>132</v>
      </c>
    </row>
    <row r="388" spans="1:6" ht="14.25">
      <c r="A388" s="61">
        <v>386</v>
      </c>
      <c r="B388" s="62" t="s">
        <v>129</v>
      </c>
      <c r="C388" s="63" t="s">
        <v>901</v>
      </c>
      <c r="D388" s="63" t="s">
        <v>902</v>
      </c>
      <c r="E388" s="108" t="s">
        <v>903</v>
      </c>
      <c r="F388" s="62" t="s">
        <v>132</v>
      </c>
    </row>
    <row r="389" spans="1:6" ht="14.25">
      <c r="A389" s="61">
        <v>387</v>
      </c>
      <c r="B389" s="62" t="s">
        <v>129</v>
      </c>
      <c r="C389" s="63" t="s">
        <v>901</v>
      </c>
      <c r="D389" s="63" t="s">
        <v>904</v>
      </c>
      <c r="E389" s="108" t="s">
        <v>905</v>
      </c>
      <c r="F389" s="62" t="s">
        <v>132</v>
      </c>
    </row>
    <row r="390" spans="1:6" ht="14.25">
      <c r="A390" s="61">
        <v>388</v>
      </c>
      <c r="B390" s="62" t="s">
        <v>129</v>
      </c>
      <c r="C390" s="63" t="s">
        <v>901</v>
      </c>
      <c r="D390" s="63" t="s">
        <v>906</v>
      </c>
      <c r="E390" s="108" t="s">
        <v>907</v>
      </c>
      <c r="F390" s="62" t="s">
        <v>132</v>
      </c>
    </row>
    <row r="391" spans="1:6" ht="14.25">
      <c r="A391" s="61">
        <v>389</v>
      </c>
      <c r="B391" s="62" t="s">
        <v>129</v>
      </c>
      <c r="C391" s="63" t="s">
        <v>901</v>
      </c>
      <c r="D391" s="63" t="s">
        <v>908</v>
      </c>
      <c r="E391" s="108" t="s">
        <v>909</v>
      </c>
      <c r="F391" s="62" t="s">
        <v>132</v>
      </c>
    </row>
    <row r="392" spans="1:6" ht="14.25">
      <c r="A392" s="61">
        <v>390</v>
      </c>
      <c r="B392" s="62" t="s">
        <v>129</v>
      </c>
      <c r="C392" s="63" t="s">
        <v>901</v>
      </c>
      <c r="D392" s="63" t="s">
        <v>910</v>
      </c>
      <c r="E392" s="108" t="s">
        <v>911</v>
      </c>
      <c r="F392" s="62" t="s">
        <v>132</v>
      </c>
    </row>
    <row r="393" spans="1:6" ht="14.25">
      <c r="A393" s="61">
        <v>391</v>
      </c>
      <c r="B393" s="62" t="s">
        <v>129</v>
      </c>
      <c r="C393" s="63" t="s">
        <v>901</v>
      </c>
      <c r="D393" s="63" t="s">
        <v>912</v>
      </c>
      <c r="E393" s="108" t="s">
        <v>913</v>
      </c>
      <c r="F393" s="62" t="s">
        <v>132</v>
      </c>
    </row>
    <row r="394" spans="1:6" ht="14.25">
      <c r="A394" s="61">
        <v>392</v>
      </c>
      <c r="B394" s="62" t="s">
        <v>129</v>
      </c>
      <c r="C394" s="63" t="s">
        <v>901</v>
      </c>
      <c r="D394" s="63" t="s">
        <v>914</v>
      </c>
      <c r="E394" s="108" t="s">
        <v>915</v>
      </c>
      <c r="F394" s="62" t="s">
        <v>132</v>
      </c>
    </row>
    <row r="395" spans="1:6" ht="14.25">
      <c r="A395" s="61">
        <v>393</v>
      </c>
      <c r="B395" s="62" t="s">
        <v>129</v>
      </c>
      <c r="C395" s="63" t="s">
        <v>901</v>
      </c>
      <c r="D395" s="63" t="s">
        <v>916</v>
      </c>
      <c r="E395" s="108" t="s">
        <v>917</v>
      </c>
      <c r="F395" s="62" t="s">
        <v>132</v>
      </c>
    </row>
    <row r="396" spans="1:6" ht="14.25">
      <c r="A396" s="61">
        <v>394</v>
      </c>
      <c r="B396" s="62" t="s">
        <v>129</v>
      </c>
      <c r="C396" s="63" t="s">
        <v>901</v>
      </c>
      <c r="D396" s="63" t="s">
        <v>918</v>
      </c>
      <c r="E396" s="108" t="s">
        <v>919</v>
      </c>
      <c r="F396" s="62" t="s">
        <v>132</v>
      </c>
    </row>
    <row r="397" spans="1:6" ht="14.25">
      <c r="A397" s="61">
        <v>395</v>
      </c>
      <c r="B397" s="62" t="s">
        <v>129</v>
      </c>
      <c r="C397" s="63" t="s">
        <v>901</v>
      </c>
      <c r="D397" s="63" t="s">
        <v>920</v>
      </c>
      <c r="E397" s="108" t="s">
        <v>921</v>
      </c>
      <c r="F397" s="62" t="s">
        <v>132</v>
      </c>
    </row>
    <row r="398" spans="1:6" ht="14.25">
      <c r="A398" s="61">
        <v>396</v>
      </c>
      <c r="B398" s="62" t="s">
        <v>129</v>
      </c>
      <c r="C398" s="63" t="s">
        <v>901</v>
      </c>
      <c r="D398" s="63" t="s">
        <v>922</v>
      </c>
      <c r="E398" s="108" t="s">
        <v>923</v>
      </c>
      <c r="F398" s="62" t="s">
        <v>132</v>
      </c>
    </row>
    <row r="399" spans="1:6" ht="14.25">
      <c r="A399" s="61">
        <v>397</v>
      </c>
      <c r="B399" s="62" t="s">
        <v>129</v>
      </c>
      <c r="C399" s="63" t="s">
        <v>901</v>
      </c>
      <c r="D399" s="63" t="s">
        <v>924</v>
      </c>
      <c r="E399" s="108" t="s">
        <v>925</v>
      </c>
      <c r="F399" s="62" t="s">
        <v>132</v>
      </c>
    </row>
    <row r="400" spans="1:6" ht="14.25">
      <c r="A400" s="61">
        <v>398</v>
      </c>
      <c r="B400" s="62" t="s">
        <v>129</v>
      </c>
      <c r="C400" s="63" t="s">
        <v>901</v>
      </c>
      <c r="D400" s="63" t="s">
        <v>926</v>
      </c>
      <c r="E400" s="108" t="s">
        <v>927</v>
      </c>
      <c r="F400" s="62" t="s">
        <v>132</v>
      </c>
    </row>
    <row r="401" spans="1:6" ht="14.25">
      <c r="A401" s="61">
        <v>399</v>
      </c>
      <c r="B401" s="62" t="s">
        <v>129</v>
      </c>
      <c r="C401" s="63" t="s">
        <v>901</v>
      </c>
      <c r="D401" s="63" t="s">
        <v>928</v>
      </c>
      <c r="E401" s="108" t="s">
        <v>929</v>
      </c>
      <c r="F401" s="62" t="s">
        <v>132</v>
      </c>
    </row>
    <row r="402" spans="1:6" ht="14.25">
      <c r="A402" s="61">
        <v>400</v>
      </c>
      <c r="B402" s="62" t="s">
        <v>129</v>
      </c>
      <c r="C402" s="63" t="s">
        <v>930</v>
      </c>
      <c r="D402" s="63" t="s">
        <v>931</v>
      </c>
      <c r="E402" s="108" t="s">
        <v>932</v>
      </c>
      <c r="F402" s="62" t="s">
        <v>132</v>
      </c>
    </row>
    <row r="403" spans="1:6" ht="14.25">
      <c r="A403" s="61">
        <v>401</v>
      </c>
      <c r="B403" s="62" t="s">
        <v>129</v>
      </c>
      <c r="C403" s="63" t="s">
        <v>930</v>
      </c>
      <c r="D403" s="63" t="s">
        <v>933</v>
      </c>
      <c r="E403" s="108" t="s">
        <v>934</v>
      </c>
      <c r="F403" s="62" t="s">
        <v>132</v>
      </c>
    </row>
    <row r="404" spans="1:6" ht="14.25">
      <c r="A404" s="61">
        <v>402</v>
      </c>
      <c r="B404" s="62" t="s">
        <v>129</v>
      </c>
      <c r="C404" s="63" t="s">
        <v>930</v>
      </c>
      <c r="D404" s="63" t="s">
        <v>935</v>
      </c>
      <c r="E404" s="108" t="s">
        <v>936</v>
      </c>
      <c r="F404" s="62" t="s">
        <v>132</v>
      </c>
    </row>
    <row r="405" spans="1:6" ht="14.25">
      <c r="A405" s="61">
        <v>403</v>
      </c>
      <c r="B405" s="62" t="s">
        <v>129</v>
      </c>
      <c r="C405" s="63" t="s">
        <v>930</v>
      </c>
      <c r="D405" s="63" t="s">
        <v>937</v>
      </c>
      <c r="E405" s="108" t="s">
        <v>938</v>
      </c>
      <c r="F405" s="62" t="s">
        <v>132</v>
      </c>
    </row>
    <row r="406" spans="1:6" ht="14.25">
      <c r="A406" s="61">
        <v>404</v>
      </c>
      <c r="B406" s="62" t="s">
        <v>129</v>
      </c>
      <c r="C406" s="63" t="s">
        <v>930</v>
      </c>
      <c r="D406" s="63" t="s">
        <v>930</v>
      </c>
      <c r="E406" s="108" t="s">
        <v>939</v>
      </c>
      <c r="F406" s="62" t="s">
        <v>132</v>
      </c>
    </row>
    <row r="407" spans="1:6" ht="14.25">
      <c r="A407" s="61">
        <v>405</v>
      </c>
      <c r="B407" s="62" t="s">
        <v>129</v>
      </c>
      <c r="C407" s="63" t="s">
        <v>930</v>
      </c>
      <c r="D407" s="63" t="s">
        <v>940</v>
      </c>
      <c r="E407" s="108" t="s">
        <v>941</v>
      </c>
      <c r="F407" s="62" t="s">
        <v>132</v>
      </c>
    </row>
    <row r="408" spans="1:6" ht="14.25">
      <c r="A408" s="61">
        <v>406</v>
      </c>
      <c r="B408" s="62" t="s">
        <v>129</v>
      </c>
      <c r="C408" s="63" t="s">
        <v>930</v>
      </c>
      <c r="D408" s="63" t="s">
        <v>270</v>
      </c>
      <c r="E408" s="108" t="s">
        <v>942</v>
      </c>
      <c r="F408" s="62" t="s">
        <v>132</v>
      </c>
    </row>
    <row r="409" spans="1:6" ht="14.25">
      <c r="A409" s="61">
        <v>407</v>
      </c>
      <c r="B409" s="62" t="s">
        <v>129</v>
      </c>
      <c r="C409" s="63" t="s">
        <v>930</v>
      </c>
      <c r="D409" s="63" t="s">
        <v>943</v>
      </c>
      <c r="E409" s="108" t="s">
        <v>944</v>
      </c>
      <c r="F409" s="62" t="s">
        <v>132</v>
      </c>
    </row>
    <row r="410" spans="1:6" ht="14.25">
      <c r="A410" s="61">
        <v>408</v>
      </c>
      <c r="B410" s="62" t="s">
        <v>129</v>
      </c>
      <c r="C410" s="63" t="s">
        <v>930</v>
      </c>
      <c r="D410" s="63" t="s">
        <v>945</v>
      </c>
      <c r="E410" s="108" t="s">
        <v>946</v>
      </c>
      <c r="F410" s="62" t="s">
        <v>132</v>
      </c>
    </row>
    <row r="411" spans="1:6" ht="14.25">
      <c r="A411" s="61">
        <v>409</v>
      </c>
      <c r="B411" s="62" t="s">
        <v>129</v>
      </c>
      <c r="C411" s="63" t="s">
        <v>930</v>
      </c>
      <c r="D411" s="63" t="s">
        <v>947</v>
      </c>
      <c r="E411" s="108" t="s">
        <v>948</v>
      </c>
      <c r="F411" s="62" t="s">
        <v>132</v>
      </c>
    </row>
    <row r="412" spans="1:6" ht="14.25">
      <c r="A412" s="61">
        <v>410</v>
      </c>
      <c r="B412" s="62" t="s">
        <v>129</v>
      </c>
      <c r="C412" s="63" t="s">
        <v>930</v>
      </c>
      <c r="D412" s="63" t="s">
        <v>949</v>
      </c>
      <c r="E412" s="108" t="s">
        <v>950</v>
      </c>
      <c r="F412" s="62" t="s">
        <v>132</v>
      </c>
    </row>
    <row r="413" spans="1:6" ht="14.25">
      <c r="A413" s="61">
        <v>411</v>
      </c>
      <c r="B413" s="62" t="s">
        <v>129</v>
      </c>
      <c r="C413" s="63" t="s">
        <v>930</v>
      </c>
      <c r="D413" s="63" t="s">
        <v>951</v>
      </c>
      <c r="E413" s="108" t="s">
        <v>952</v>
      </c>
      <c r="F413" s="62" t="s">
        <v>132</v>
      </c>
    </row>
    <row r="414" spans="1:6" ht="14.25">
      <c r="A414" s="61">
        <v>412</v>
      </c>
      <c r="B414" s="62" t="s">
        <v>129</v>
      </c>
      <c r="C414" s="63" t="s">
        <v>930</v>
      </c>
      <c r="D414" s="63" t="s">
        <v>953</v>
      </c>
      <c r="E414" s="108" t="s">
        <v>954</v>
      </c>
      <c r="F414" s="62" t="s">
        <v>132</v>
      </c>
    </row>
    <row r="415" spans="1:6" ht="14.25">
      <c r="A415" s="61">
        <v>413</v>
      </c>
      <c r="B415" s="62" t="s">
        <v>129</v>
      </c>
      <c r="C415" s="63" t="s">
        <v>930</v>
      </c>
      <c r="D415" s="63" t="s">
        <v>955</v>
      </c>
      <c r="E415" s="108" t="s">
        <v>956</v>
      </c>
      <c r="F415" s="62" t="s">
        <v>132</v>
      </c>
    </row>
    <row r="416" spans="1:6" ht="14.25">
      <c r="A416" s="61">
        <v>414</v>
      </c>
      <c r="B416" s="62" t="s">
        <v>129</v>
      </c>
      <c r="C416" s="63" t="s">
        <v>930</v>
      </c>
      <c r="D416" s="63" t="s">
        <v>957</v>
      </c>
      <c r="E416" s="108" t="s">
        <v>958</v>
      </c>
      <c r="F416" s="62" t="s">
        <v>132</v>
      </c>
    </row>
    <row r="417" spans="1:6" ht="14.25">
      <c r="A417" s="61">
        <v>415</v>
      </c>
      <c r="B417" s="62" t="s">
        <v>129</v>
      </c>
      <c r="C417" s="63" t="s">
        <v>930</v>
      </c>
      <c r="D417" s="63" t="s">
        <v>959</v>
      </c>
      <c r="E417" s="108" t="s">
        <v>960</v>
      </c>
      <c r="F417" s="62" t="s">
        <v>132</v>
      </c>
    </row>
    <row r="418" spans="1:6" ht="14.25">
      <c r="A418" s="61">
        <v>416</v>
      </c>
      <c r="B418" s="62" t="s">
        <v>129</v>
      </c>
      <c r="C418" s="63" t="s">
        <v>930</v>
      </c>
      <c r="D418" s="63" t="s">
        <v>961</v>
      </c>
      <c r="E418" s="108" t="s">
        <v>962</v>
      </c>
      <c r="F418" s="62" t="s">
        <v>132</v>
      </c>
    </row>
    <row r="419" spans="1:6" ht="14.25">
      <c r="A419" s="61">
        <v>417</v>
      </c>
      <c r="B419" s="62" t="s">
        <v>129</v>
      </c>
      <c r="C419" s="63" t="s">
        <v>930</v>
      </c>
      <c r="D419" s="63" t="s">
        <v>963</v>
      </c>
      <c r="E419" s="108" t="s">
        <v>964</v>
      </c>
      <c r="F419" s="62" t="s">
        <v>132</v>
      </c>
    </row>
    <row r="420" spans="1:6" ht="14.25">
      <c r="A420" s="61">
        <v>418</v>
      </c>
      <c r="B420" s="62" t="s">
        <v>129</v>
      </c>
      <c r="C420" s="63" t="s">
        <v>930</v>
      </c>
      <c r="D420" s="63" t="s">
        <v>965</v>
      </c>
      <c r="E420" s="108" t="s">
        <v>966</v>
      </c>
      <c r="F420" s="62" t="s">
        <v>132</v>
      </c>
    </row>
    <row r="421" spans="1:6" ht="14.25">
      <c r="A421" s="61">
        <v>419</v>
      </c>
      <c r="B421" s="62" t="s">
        <v>129</v>
      </c>
      <c r="C421" s="63" t="s">
        <v>930</v>
      </c>
      <c r="D421" s="63" t="s">
        <v>967</v>
      </c>
      <c r="E421" s="108" t="s">
        <v>968</v>
      </c>
      <c r="F421" s="62" t="s">
        <v>132</v>
      </c>
    </row>
    <row r="422" spans="1:6" ht="14.25">
      <c r="A422" s="61">
        <v>420</v>
      </c>
      <c r="B422" s="62" t="s">
        <v>129</v>
      </c>
      <c r="C422" s="63" t="s">
        <v>969</v>
      </c>
      <c r="D422" s="63" t="s">
        <v>141</v>
      </c>
      <c r="E422" s="108" t="s">
        <v>970</v>
      </c>
      <c r="F422" s="62" t="s">
        <v>132</v>
      </c>
    </row>
    <row r="423" spans="1:6" ht="14.25">
      <c r="A423" s="61">
        <v>421</v>
      </c>
      <c r="B423" s="62" t="s">
        <v>129</v>
      </c>
      <c r="C423" s="63" t="s">
        <v>969</v>
      </c>
      <c r="D423" s="63" t="s">
        <v>971</v>
      </c>
      <c r="E423" s="108" t="s">
        <v>972</v>
      </c>
      <c r="F423" s="62" t="s">
        <v>132</v>
      </c>
    </row>
    <row r="424" spans="1:6" ht="14.25">
      <c r="A424" s="61">
        <v>422</v>
      </c>
      <c r="B424" s="62" t="s">
        <v>129</v>
      </c>
      <c r="C424" s="63" t="s">
        <v>969</v>
      </c>
      <c r="D424" s="63" t="s">
        <v>973</v>
      </c>
      <c r="E424" s="108" t="s">
        <v>974</v>
      </c>
      <c r="F424" s="62" t="s">
        <v>132</v>
      </c>
    </row>
    <row r="425" spans="1:6" ht="14.25">
      <c r="A425" s="61">
        <v>423</v>
      </c>
      <c r="B425" s="62" t="s">
        <v>129</v>
      </c>
      <c r="C425" s="63" t="s">
        <v>969</v>
      </c>
      <c r="D425" s="63" t="s">
        <v>975</v>
      </c>
      <c r="E425" s="108" t="s">
        <v>976</v>
      </c>
      <c r="F425" s="62" t="s">
        <v>132</v>
      </c>
    </row>
    <row r="426" spans="1:6" ht="14.25">
      <c r="A426" s="61">
        <v>424</v>
      </c>
      <c r="B426" s="62" t="s">
        <v>129</v>
      </c>
      <c r="C426" s="63" t="s">
        <v>969</v>
      </c>
      <c r="D426" s="63" t="s">
        <v>977</v>
      </c>
      <c r="E426" s="108" t="s">
        <v>978</v>
      </c>
      <c r="F426" s="62" t="s">
        <v>132</v>
      </c>
    </row>
    <row r="427" spans="1:6" ht="14.25">
      <c r="A427" s="61">
        <v>425</v>
      </c>
      <c r="B427" s="62" t="s">
        <v>129</v>
      </c>
      <c r="C427" s="63" t="s">
        <v>969</v>
      </c>
      <c r="D427" s="63" t="s">
        <v>979</v>
      </c>
      <c r="E427" s="108" t="s">
        <v>980</v>
      </c>
      <c r="F427" s="62" t="s">
        <v>132</v>
      </c>
    </row>
    <row r="428" spans="1:6" ht="14.25">
      <c r="A428" s="61">
        <v>426</v>
      </c>
      <c r="B428" s="62" t="s">
        <v>129</v>
      </c>
      <c r="C428" s="63" t="s">
        <v>969</v>
      </c>
      <c r="D428" s="63" t="s">
        <v>981</v>
      </c>
      <c r="E428" s="108" t="s">
        <v>982</v>
      </c>
      <c r="F428" s="62" t="s">
        <v>132</v>
      </c>
    </row>
    <row r="429" spans="1:6" ht="14.25">
      <c r="A429" s="61">
        <v>427</v>
      </c>
      <c r="B429" s="62" t="s">
        <v>129</v>
      </c>
      <c r="C429" s="63" t="s">
        <v>969</v>
      </c>
      <c r="D429" s="63" t="s">
        <v>983</v>
      </c>
      <c r="E429" s="108" t="s">
        <v>984</v>
      </c>
      <c r="F429" s="62" t="s">
        <v>132</v>
      </c>
    </row>
    <row r="430" spans="1:6" ht="14.25">
      <c r="A430" s="61">
        <v>428</v>
      </c>
      <c r="B430" s="62" t="s">
        <v>129</v>
      </c>
      <c r="C430" s="63" t="s">
        <v>985</v>
      </c>
      <c r="D430" s="63" t="s">
        <v>986</v>
      </c>
      <c r="E430" s="108" t="s">
        <v>987</v>
      </c>
      <c r="F430" s="62" t="s">
        <v>132</v>
      </c>
    </row>
    <row r="431" spans="1:6" ht="14.25">
      <c r="A431" s="61">
        <v>429</v>
      </c>
      <c r="B431" s="62" t="s">
        <v>129</v>
      </c>
      <c r="C431" s="63" t="s">
        <v>985</v>
      </c>
      <c r="D431" s="63" t="s">
        <v>988</v>
      </c>
      <c r="E431" s="108" t="s">
        <v>989</v>
      </c>
      <c r="F431" s="62" t="s">
        <v>132</v>
      </c>
    </row>
    <row r="432" spans="1:6" ht="14.25">
      <c r="A432" s="61">
        <v>430</v>
      </c>
      <c r="B432" s="62" t="s">
        <v>129</v>
      </c>
      <c r="C432" s="63" t="s">
        <v>985</v>
      </c>
      <c r="D432" s="63" t="s">
        <v>990</v>
      </c>
      <c r="E432" s="108" t="s">
        <v>991</v>
      </c>
      <c r="F432" s="62" t="s">
        <v>132</v>
      </c>
    </row>
    <row r="433" spans="1:6" ht="14.25">
      <c r="A433" s="61">
        <v>431</v>
      </c>
      <c r="B433" s="62" t="s">
        <v>129</v>
      </c>
      <c r="C433" s="63" t="s">
        <v>985</v>
      </c>
      <c r="D433" s="63" t="s">
        <v>985</v>
      </c>
      <c r="E433" s="108" t="s">
        <v>992</v>
      </c>
      <c r="F433" s="62" t="s">
        <v>132</v>
      </c>
    </row>
    <row r="434" spans="1:6" ht="14.25">
      <c r="A434" s="61">
        <v>432</v>
      </c>
      <c r="B434" s="62" t="s">
        <v>129</v>
      </c>
      <c r="C434" s="63" t="s">
        <v>985</v>
      </c>
      <c r="D434" s="63" t="s">
        <v>993</v>
      </c>
      <c r="E434" s="108" t="s">
        <v>994</v>
      </c>
      <c r="F434" s="62" t="s">
        <v>132</v>
      </c>
    </row>
    <row r="435" spans="1:6" ht="14.25">
      <c r="A435" s="61">
        <v>433</v>
      </c>
      <c r="B435" s="62" t="s">
        <v>129</v>
      </c>
      <c r="C435" s="63" t="s">
        <v>985</v>
      </c>
      <c r="D435" s="63" t="s">
        <v>995</v>
      </c>
      <c r="E435" s="108" t="s">
        <v>996</v>
      </c>
      <c r="F435" s="62" t="s">
        <v>132</v>
      </c>
    </row>
    <row r="436" spans="1:6" ht="14.25">
      <c r="A436" s="61">
        <v>434</v>
      </c>
      <c r="B436" s="62" t="s">
        <v>129</v>
      </c>
      <c r="C436" s="63" t="s">
        <v>997</v>
      </c>
      <c r="D436" s="63" t="s">
        <v>998</v>
      </c>
      <c r="E436" s="108" t="s">
        <v>999</v>
      </c>
      <c r="F436" s="62" t="s">
        <v>132</v>
      </c>
    </row>
    <row r="437" spans="1:6" ht="14.25">
      <c r="A437" s="61">
        <v>435</v>
      </c>
      <c r="B437" s="62" t="s">
        <v>129</v>
      </c>
      <c r="C437" s="63" t="s">
        <v>997</v>
      </c>
      <c r="D437" s="63" t="s">
        <v>1000</v>
      </c>
      <c r="E437" s="108" t="s">
        <v>1001</v>
      </c>
      <c r="F437" s="62" t="s">
        <v>132</v>
      </c>
    </row>
    <row r="438" spans="1:6" ht="14.25">
      <c r="A438" s="61">
        <v>436</v>
      </c>
      <c r="B438" s="62" t="s">
        <v>129</v>
      </c>
      <c r="C438" s="63" t="s">
        <v>997</v>
      </c>
      <c r="D438" s="63" t="s">
        <v>1002</v>
      </c>
      <c r="E438" s="108" t="s">
        <v>1003</v>
      </c>
      <c r="F438" s="62" t="s">
        <v>132</v>
      </c>
    </row>
    <row r="439" spans="1:6" ht="14.25">
      <c r="A439" s="61">
        <v>437</v>
      </c>
      <c r="B439" s="62" t="s">
        <v>129</v>
      </c>
      <c r="C439" s="63" t="s">
        <v>997</v>
      </c>
      <c r="D439" s="63" t="s">
        <v>1004</v>
      </c>
      <c r="E439" s="108" t="s">
        <v>1005</v>
      </c>
      <c r="F439" s="62" t="s">
        <v>132</v>
      </c>
    </row>
    <row r="440" spans="1:6" ht="14.25">
      <c r="A440" s="61">
        <v>438</v>
      </c>
      <c r="B440" s="62" t="s">
        <v>129</v>
      </c>
      <c r="C440" s="63" t="s">
        <v>997</v>
      </c>
      <c r="D440" s="63" t="s">
        <v>1006</v>
      </c>
      <c r="E440" s="108" t="s">
        <v>1007</v>
      </c>
      <c r="F440" s="62" t="s">
        <v>132</v>
      </c>
    </row>
    <row r="441" spans="1:6" ht="14.25">
      <c r="A441" s="61">
        <v>439</v>
      </c>
      <c r="B441" s="62" t="s">
        <v>129</v>
      </c>
      <c r="C441" s="63" t="s">
        <v>997</v>
      </c>
      <c r="D441" s="63" t="s">
        <v>1008</v>
      </c>
      <c r="E441" s="108" t="s">
        <v>1009</v>
      </c>
      <c r="F441" s="62" t="s">
        <v>132</v>
      </c>
    </row>
    <row r="442" spans="1:6" ht="14.25">
      <c r="A442" s="61">
        <v>440</v>
      </c>
      <c r="B442" s="62" t="s">
        <v>129</v>
      </c>
      <c r="C442" s="63" t="s">
        <v>997</v>
      </c>
      <c r="D442" s="63" t="s">
        <v>1010</v>
      </c>
      <c r="E442" s="108" t="s">
        <v>1011</v>
      </c>
      <c r="F442" s="62" t="s">
        <v>132</v>
      </c>
    </row>
    <row r="443" spans="1:6" ht="14.25">
      <c r="A443" s="61">
        <v>441</v>
      </c>
      <c r="B443" s="62" t="s">
        <v>129</v>
      </c>
      <c r="C443" s="63" t="s">
        <v>997</v>
      </c>
      <c r="D443" s="63" t="s">
        <v>1012</v>
      </c>
      <c r="E443" s="108" t="s">
        <v>1013</v>
      </c>
      <c r="F443" s="62" t="s">
        <v>132</v>
      </c>
    </row>
    <row r="444" spans="1:6" ht="14.25">
      <c r="A444" s="61">
        <v>442</v>
      </c>
      <c r="B444" s="62" t="s">
        <v>129</v>
      </c>
      <c r="C444" s="63" t="s">
        <v>997</v>
      </c>
      <c r="D444" s="63" t="s">
        <v>1014</v>
      </c>
      <c r="E444" s="108" t="s">
        <v>1015</v>
      </c>
      <c r="F444" s="62" t="s">
        <v>132</v>
      </c>
    </row>
    <row r="445" spans="1:6" ht="14.25">
      <c r="A445" s="61">
        <v>443</v>
      </c>
      <c r="B445" s="62" t="s">
        <v>129</v>
      </c>
      <c r="C445" s="63" t="s">
        <v>997</v>
      </c>
      <c r="D445" s="63" t="s">
        <v>1016</v>
      </c>
      <c r="E445" s="108" t="s">
        <v>1017</v>
      </c>
      <c r="F445" s="62" t="s">
        <v>132</v>
      </c>
    </row>
    <row r="446" spans="1:6" ht="14.25">
      <c r="A446" s="61">
        <v>444</v>
      </c>
      <c r="B446" s="62" t="s">
        <v>129</v>
      </c>
      <c r="C446" s="63" t="s">
        <v>997</v>
      </c>
      <c r="D446" s="63" t="s">
        <v>1018</v>
      </c>
      <c r="E446" s="108" t="s">
        <v>1019</v>
      </c>
      <c r="F446" s="62" t="s">
        <v>132</v>
      </c>
    </row>
    <row r="447" spans="1:6" ht="14.25">
      <c r="A447" s="61">
        <v>445</v>
      </c>
      <c r="B447" s="62" t="s">
        <v>129</v>
      </c>
      <c r="C447" s="63" t="s">
        <v>1020</v>
      </c>
      <c r="D447" s="63" t="s">
        <v>1021</v>
      </c>
      <c r="E447" s="108" t="s">
        <v>1022</v>
      </c>
      <c r="F447" s="62" t="s">
        <v>132</v>
      </c>
    </row>
    <row r="448" spans="1:6" ht="14.25">
      <c r="A448" s="61">
        <v>446</v>
      </c>
      <c r="B448" s="62" t="s">
        <v>129</v>
      </c>
      <c r="C448" s="63" t="s">
        <v>1020</v>
      </c>
      <c r="D448" s="63" t="s">
        <v>1023</v>
      </c>
      <c r="E448" s="108" t="s">
        <v>1024</v>
      </c>
      <c r="F448" s="62" t="s">
        <v>132</v>
      </c>
    </row>
    <row r="449" spans="1:6" ht="14.25">
      <c r="A449" s="61">
        <v>447</v>
      </c>
      <c r="B449" s="62" t="s">
        <v>129</v>
      </c>
      <c r="C449" s="63" t="s">
        <v>1020</v>
      </c>
      <c r="D449" s="63" t="s">
        <v>1025</v>
      </c>
      <c r="E449" s="108" t="s">
        <v>1026</v>
      </c>
      <c r="F449" s="62" t="s">
        <v>132</v>
      </c>
    </row>
    <row r="450" spans="1:6" ht="14.25">
      <c r="A450" s="61">
        <v>448</v>
      </c>
      <c r="B450" s="62" t="s">
        <v>129</v>
      </c>
      <c r="C450" s="63" t="s">
        <v>1020</v>
      </c>
      <c r="D450" s="63" t="s">
        <v>1027</v>
      </c>
      <c r="E450" s="108" t="s">
        <v>1028</v>
      </c>
      <c r="F450" s="62" t="s">
        <v>132</v>
      </c>
    </row>
    <row r="451" spans="1:6" ht="14.25">
      <c r="A451" s="61">
        <v>449</v>
      </c>
      <c r="B451" s="62" t="s">
        <v>129</v>
      </c>
      <c r="C451" s="63" t="s">
        <v>1020</v>
      </c>
      <c r="D451" s="63" t="s">
        <v>654</v>
      </c>
      <c r="E451" s="108" t="s">
        <v>1029</v>
      </c>
      <c r="F451" s="62" t="s">
        <v>132</v>
      </c>
    </row>
    <row r="452" spans="1:6" ht="14.25">
      <c r="A452" s="61">
        <v>450</v>
      </c>
      <c r="B452" s="62" t="s">
        <v>129</v>
      </c>
      <c r="C452" s="63" t="s">
        <v>1020</v>
      </c>
      <c r="D452" s="63" t="s">
        <v>511</v>
      </c>
      <c r="E452" s="108" t="s">
        <v>1030</v>
      </c>
      <c r="F452" s="62" t="s">
        <v>132</v>
      </c>
    </row>
    <row r="453" spans="1:6" ht="14.25">
      <c r="A453" s="61">
        <v>451</v>
      </c>
      <c r="B453" s="62" t="s">
        <v>129</v>
      </c>
      <c r="C453" s="63" t="s">
        <v>1020</v>
      </c>
      <c r="D453" s="63" t="s">
        <v>1031</v>
      </c>
      <c r="E453" s="108" t="s">
        <v>1032</v>
      </c>
      <c r="F453" s="62" t="s">
        <v>132</v>
      </c>
    </row>
    <row r="454" spans="1:6" ht="14.25">
      <c r="A454" s="61">
        <v>452</v>
      </c>
      <c r="B454" s="62" t="s">
        <v>129</v>
      </c>
      <c r="C454" s="63" t="s">
        <v>1020</v>
      </c>
      <c r="D454" s="63" t="s">
        <v>1033</v>
      </c>
      <c r="E454" s="108" t="s">
        <v>1034</v>
      </c>
      <c r="F454" s="62" t="s">
        <v>132</v>
      </c>
    </row>
    <row r="455" spans="1:6" ht="14.25">
      <c r="A455" s="61">
        <v>453</v>
      </c>
      <c r="B455" s="62" t="s">
        <v>129</v>
      </c>
      <c r="C455" s="63" t="s">
        <v>1020</v>
      </c>
      <c r="D455" s="63" t="s">
        <v>1035</v>
      </c>
      <c r="E455" s="108" t="s">
        <v>1036</v>
      </c>
      <c r="F455" s="62" t="s">
        <v>132</v>
      </c>
    </row>
    <row r="456" spans="1:6" ht="14.25">
      <c r="A456" s="61">
        <v>454</v>
      </c>
      <c r="B456" s="62" t="s">
        <v>129</v>
      </c>
      <c r="C456" s="63" t="s">
        <v>1020</v>
      </c>
      <c r="D456" s="63" t="s">
        <v>1037</v>
      </c>
      <c r="E456" s="108" t="s">
        <v>1038</v>
      </c>
      <c r="F456" s="62" t="s">
        <v>132</v>
      </c>
    </row>
    <row r="457" spans="1:6" ht="14.25">
      <c r="A457" s="61">
        <v>455</v>
      </c>
      <c r="B457" s="62" t="s">
        <v>129</v>
      </c>
      <c r="C457" s="63" t="s">
        <v>1020</v>
      </c>
      <c r="D457" s="63" t="s">
        <v>1039</v>
      </c>
      <c r="E457" s="108" t="s">
        <v>1040</v>
      </c>
      <c r="F457" s="62" t="s">
        <v>132</v>
      </c>
    </row>
    <row r="458" spans="1:6" ht="14.25">
      <c r="A458" s="61">
        <v>456</v>
      </c>
      <c r="B458" s="62" t="s">
        <v>129</v>
      </c>
      <c r="C458" s="63" t="s">
        <v>1020</v>
      </c>
      <c r="D458" s="63" t="s">
        <v>1041</v>
      </c>
      <c r="E458" s="108" t="s">
        <v>1042</v>
      </c>
      <c r="F458" s="62" t="s">
        <v>132</v>
      </c>
    </row>
    <row r="459" spans="1:6" ht="14.25">
      <c r="A459" s="61">
        <v>457</v>
      </c>
      <c r="B459" s="62" t="s">
        <v>129</v>
      </c>
      <c r="C459" s="63" t="s">
        <v>1020</v>
      </c>
      <c r="D459" s="63" t="s">
        <v>1043</v>
      </c>
      <c r="E459" s="108" t="s">
        <v>1044</v>
      </c>
      <c r="F459" s="62" t="s">
        <v>132</v>
      </c>
    </row>
    <row r="460" spans="1:6" ht="14.25">
      <c r="A460" s="61">
        <v>458</v>
      </c>
      <c r="B460" s="62" t="s">
        <v>129</v>
      </c>
      <c r="C460" s="63" t="s">
        <v>1020</v>
      </c>
      <c r="D460" s="63" t="s">
        <v>1045</v>
      </c>
      <c r="E460" s="108" t="s">
        <v>1046</v>
      </c>
      <c r="F460" s="62" t="s">
        <v>132</v>
      </c>
    </row>
    <row r="461" spans="1:6" ht="14.25">
      <c r="A461" s="61">
        <v>459</v>
      </c>
      <c r="B461" s="62" t="s">
        <v>129</v>
      </c>
      <c r="C461" s="63" t="s">
        <v>1020</v>
      </c>
      <c r="D461" s="63" t="s">
        <v>1047</v>
      </c>
      <c r="E461" s="108" t="s">
        <v>1048</v>
      </c>
      <c r="F461" s="62" t="s">
        <v>132</v>
      </c>
    </row>
    <row r="462" spans="1:6" ht="14.25">
      <c r="A462" s="61">
        <v>460</v>
      </c>
      <c r="B462" s="62" t="s">
        <v>129</v>
      </c>
      <c r="C462" s="63" t="s">
        <v>1020</v>
      </c>
      <c r="D462" s="63" t="s">
        <v>1049</v>
      </c>
      <c r="E462" s="108" t="s">
        <v>1050</v>
      </c>
      <c r="F462" s="62" t="s">
        <v>132</v>
      </c>
    </row>
    <row r="463" spans="1:6" ht="14.25">
      <c r="A463" s="61">
        <v>461</v>
      </c>
      <c r="B463" s="62" t="s">
        <v>129</v>
      </c>
      <c r="C463" s="63" t="s">
        <v>1051</v>
      </c>
      <c r="D463" s="63" t="s">
        <v>1051</v>
      </c>
      <c r="E463" s="108" t="s">
        <v>1052</v>
      </c>
      <c r="F463" s="62" t="s">
        <v>132</v>
      </c>
    </row>
    <row r="464" spans="1:6" ht="14.25">
      <c r="A464" s="61">
        <v>462</v>
      </c>
      <c r="B464" s="62" t="s">
        <v>129</v>
      </c>
      <c r="C464" s="63" t="s">
        <v>1051</v>
      </c>
      <c r="D464" s="63" t="s">
        <v>1053</v>
      </c>
      <c r="E464" s="108" t="s">
        <v>1054</v>
      </c>
      <c r="F464" s="62" t="s">
        <v>132</v>
      </c>
    </row>
    <row r="465" spans="1:6" ht="14.25">
      <c r="A465" s="61">
        <v>463</v>
      </c>
      <c r="B465" s="62" t="s">
        <v>129</v>
      </c>
      <c r="C465" s="63" t="s">
        <v>1051</v>
      </c>
      <c r="D465" s="63" t="s">
        <v>1055</v>
      </c>
      <c r="E465" s="108" t="s">
        <v>1056</v>
      </c>
      <c r="F465" s="62" t="s">
        <v>132</v>
      </c>
    </row>
    <row r="466" spans="1:6" ht="14.25">
      <c r="A466" s="61">
        <v>464</v>
      </c>
      <c r="B466" s="62" t="s">
        <v>129</v>
      </c>
      <c r="C466" s="63" t="s">
        <v>1051</v>
      </c>
      <c r="D466" s="63" t="s">
        <v>1057</v>
      </c>
      <c r="E466" s="108" t="s">
        <v>1058</v>
      </c>
      <c r="F466" s="62" t="s">
        <v>132</v>
      </c>
    </row>
    <row r="467" spans="1:6" ht="14.25">
      <c r="A467" s="61">
        <v>465</v>
      </c>
      <c r="B467" s="62" t="s">
        <v>129</v>
      </c>
      <c r="C467" s="63" t="s">
        <v>1051</v>
      </c>
      <c r="D467" s="63" t="s">
        <v>1059</v>
      </c>
      <c r="E467" s="108" t="s">
        <v>1060</v>
      </c>
      <c r="F467" s="62" t="s">
        <v>132</v>
      </c>
    </row>
    <row r="468" spans="1:6" ht="14.25">
      <c r="A468" s="61">
        <v>466</v>
      </c>
      <c r="B468" s="62" t="s">
        <v>129</v>
      </c>
      <c r="C468" s="63" t="s">
        <v>1051</v>
      </c>
      <c r="D468" s="63" t="s">
        <v>1061</v>
      </c>
      <c r="E468" s="108" t="s">
        <v>1062</v>
      </c>
      <c r="F468" s="62" t="s">
        <v>132</v>
      </c>
    </row>
    <row r="469" spans="1:6" ht="14.25">
      <c r="A469" s="61">
        <v>467</v>
      </c>
      <c r="B469" s="62" t="s">
        <v>129</v>
      </c>
      <c r="C469" s="63" t="s">
        <v>1063</v>
      </c>
      <c r="D469" s="63" t="s">
        <v>1064</v>
      </c>
      <c r="E469" s="108" t="s">
        <v>1065</v>
      </c>
      <c r="F469" s="62" t="s">
        <v>132</v>
      </c>
    </row>
    <row r="470" spans="1:6" ht="14.25">
      <c r="A470" s="61">
        <v>468</v>
      </c>
      <c r="B470" s="62" t="s">
        <v>129</v>
      </c>
      <c r="C470" s="63" t="s">
        <v>1063</v>
      </c>
      <c r="D470" s="63" t="s">
        <v>1066</v>
      </c>
      <c r="E470" s="108" t="s">
        <v>1067</v>
      </c>
      <c r="F470" s="62" t="s">
        <v>132</v>
      </c>
    </row>
    <row r="471" spans="1:6" ht="14.25">
      <c r="A471" s="61">
        <v>469</v>
      </c>
      <c r="B471" s="62" t="s">
        <v>129</v>
      </c>
      <c r="C471" s="63" t="s">
        <v>1063</v>
      </c>
      <c r="D471" s="63" t="s">
        <v>1068</v>
      </c>
      <c r="E471" s="108" t="s">
        <v>1069</v>
      </c>
      <c r="F471" s="62" t="s">
        <v>132</v>
      </c>
    </row>
    <row r="472" spans="1:6" ht="14.25">
      <c r="A472" s="61">
        <v>470</v>
      </c>
      <c r="B472" s="62" t="s">
        <v>129</v>
      </c>
      <c r="C472" s="63" t="s">
        <v>1063</v>
      </c>
      <c r="D472" s="63" t="s">
        <v>1070</v>
      </c>
      <c r="E472" s="108" t="s">
        <v>1071</v>
      </c>
      <c r="F472" s="62" t="s">
        <v>132</v>
      </c>
    </row>
    <row r="473" spans="1:6" ht="14.25">
      <c r="A473" s="61">
        <v>471</v>
      </c>
      <c r="B473" s="62" t="s">
        <v>129</v>
      </c>
      <c r="C473" s="63" t="s">
        <v>1072</v>
      </c>
      <c r="D473" s="63" t="s">
        <v>1072</v>
      </c>
      <c r="E473" s="108" t="s">
        <v>1073</v>
      </c>
      <c r="F473" s="62" t="s">
        <v>132</v>
      </c>
    </row>
    <row r="474" spans="1:6" ht="14.25">
      <c r="A474" s="61">
        <v>472</v>
      </c>
      <c r="B474" s="62" t="s">
        <v>129</v>
      </c>
      <c r="C474" s="63" t="s">
        <v>1072</v>
      </c>
      <c r="D474" s="63" t="s">
        <v>1074</v>
      </c>
      <c r="E474" s="108" t="s">
        <v>1075</v>
      </c>
      <c r="F474" s="62" t="s">
        <v>132</v>
      </c>
    </row>
    <row r="475" spans="1:6" ht="14.25">
      <c r="A475" s="61">
        <v>473</v>
      </c>
      <c r="B475" s="62" t="s">
        <v>129</v>
      </c>
      <c r="C475" s="63" t="s">
        <v>1072</v>
      </c>
      <c r="D475" s="63" t="s">
        <v>1076</v>
      </c>
      <c r="E475" s="108" t="s">
        <v>1077</v>
      </c>
      <c r="F475" s="62" t="s">
        <v>132</v>
      </c>
    </row>
    <row r="476" spans="1:6" ht="14.25">
      <c r="A476" s="61">
        <v>474</v>
      </c>
      <c r="B476" s="62" t="s">
        <v>129</v>
      </c>
      <c r="C476" s="63" t="s">
        <v>1072</v>
      </c>
      <c r="D476" s="63" t="s">
        <v>1078</v>
      </c>
      <c r="E476" s="108" t="s">
        <v>1079</v>
      </c>
      <c r="F476" s="62" t="s">
        <v>132</v>
      </c>
    </row>
    <row r="477" spans="1:6" ht="14.25">
      <c r="A477" s="61">
        <v>475</v>
      </c>
      <c r="B477" s="62" t="s">
        <v>129</v>
      </c>
      <c r="C477" s="63" t="s">
        <v>1072</v>
      </c>
      <c r="D477" s="63" t="s">
        <v>1080</v>
      </c>
      <c r="E477" s="108" t="s">
        <v>1081</v>
      </c>
      <c r="F477" s="62" t="s">
        <v>132</v>
      </c>
    </row>
    <row r="478" spans="1:6" ht="14.25">
      <c r="A478" s="61">
        <v>476</v>
      </c>
      <c r="B478" s="62" t="s">
        <v>129</v>
      </c>
      <c r="C478" s="63" t="s">
        <v>1072</v>
      </c>
      <c r="D478" s="63" t="s">
        <v>1082</v>
      </c>
      <c r="E478" s="108" t="s">
        <v>1083</v>
      </c>
      <c r="F478" s="62" t="s">
        <v>132</v>
      </c>
    </row>
    <row r="479" spans="1:6" ht="14.25">
      <c r="A479" s="61">
        <v>477</v>
      </c>
      <c r="B479" s="62" t="s">
        <v>129</v>
      </c>
      <c r="C479" s="63" t="s">
        <v>1072</v>
      </c>
      <c r="D479" s="63" t="s">
        <v>1084</v>
      </c>
      <c r="E479" s="108" t="s">
        <v>1085</v>
      </c>
      <c r="F479" s="62" t="s">
        <v>132</v>
      </c>
    </row>
    <row r="480" spans="1:6" ht="14.25">
      <c r="A480" s="61">
        <v>478</v>
      </c>
      <c r="B480" s="62" t="s">
        <v>129</v>
      </c>
      <c r="C480" s="63" t="s">
        <v>1072</v>
      </c>
      <c r="D480" s="63" t="s">
        <v>1086</v>
      </c>
      <c r="E480" s="108" t="s">
        <v>1087</v>
      </c>
      <c r="F480" s="62" t="s">
        <v>132</v>
      </c>
    </row>
    <row r="481" spans="1:6" ht="14.25">
      <c r="A481" s="61">
        <v>479</v>
      </c>
      <c r="B481" s="62" t="s">
        <v>129</v>
      </c>
      <c r="C481" s="63" t="s">
        <v>1072</v>
      </c>
      <c r="D481" s="63" t="s">
        <v>1088</v>
      </c>
      <c r="E481" s="108" t="s">
        <v>1089</v>
      </c>
      <c r="F481" s="62" t="s">
        <v>132</v>
      </c>
    </row>
    <row r="482" spans="1:6" ht="14.25">
      <c r="A482" s="61">
        <v>480</v>
      </c>
      <c r="B482" s="62" t="s">
        <v>129</v>
      </c>
      <c r="C482" s="63" t="s">
        <v>1072</v>
      </c>
      <c r="D482" s="63" t="s">
        <v>1090</v>
      </c>
      <c r="E482" s="108" t="s">
        <v>1091</v>
      </c>
      <c r="F482" s="62" t="s">
        <v>132</v>
      </c>
    </row>
    <row r="483" spans="1:6" ht="14.25">
      <c r="A483" s="61">
        <v>481</v>
      </c>
      <c r="B483" s="62" t="s">
        <v>129</v>
      </c>
      <c r="C483" s="63" t="s">
        <v>1072</v>
      </c>
      <c r="D483" s="63" t="s">
        <v>1092</v>
      </c>
      <c r="E483" s="108" t="s">
        <v>1093</v>
      </c>
      <c r="F483" s="62" t="s">
        <v>132</v>
      </c>
    </row>
    <row r="484" spans="1:6" ht="14.25">
      <c r="A484" s="61">
        <v>482</v>
      </c>
      <c r="B484" s="62" t="s">
        <v>129</v>
      </c>
      <c r="C484" s="63" t="s">
        <v>1072</v>
      </c>
      <c r="D484" s="63" t="s">
        <v>1094</v>
      </c>
      <c r="E484" s="108" t="s">
        <v>1095</v>
      </c>
      <c r="F484" s="62" t="s">
        <v>132</v>
      </c>
    </row>
    <row r="485" spans="1:6" ht="14.25">
      <c r="A485" s="61">
        <v>483</v>
      </c>
      <c r="B485" s="62" t="s">
        <v>129</v>
      </c>
      <c r="C485" s="63" t="s">
        <v>1072</v>
      </c>
      <c r="D485" s="63" t="s">
        <v>1096</v>
      </c>
      <c r="E485" s="108" t="s">
        <v>1097</v>
      </c>
      <c r="F485" s="62" t="s">
        <v>132</v>
      </c>
    </row>
    <row r="486" spans="1:6" ht="14.25">
      <c r="A486" s="61">
        <v>484</v>
      </c>
      <c r="B486" s="62" t="s">
        <v>129</v>
      </c>
      <c r="C486" s="63" t="s">
        <v>1098</v>
      </c>
      <c r="D486" s="63" t="s">
        <v>1099</v>
      </c>
      <c r="E486" s="108" t="s">
        <v>1100</v>
      </c>
      <c r="F486" s="62" t="s">
        <v>132</v>
      </c>
    </row>
    <row r="487" spans="1:6" ht="14.25">
      <c r="A487" s="61">
        <v>485</v>
      </c>
      <c r="B487" s="62" t="s">
        <v>129</v>
      </c>
      <c r="C487" s="63" t="s">
        <v>1098</v>
      </c>
      <c r="D487" s="63" t="s">
        <v>1101</v>
      </c>
      <c r="E487" s="108" t="s">
        <v>1102</v>
      </c>
      <c r="F487" s="62" t="s">
        <v>132</v>
      </c>
    </row>
    <row r="488" spans="1:6" ht="14.25">
      <c r="A488" s="61">
        <v>486</v>
      </c>
      <c r="B488" s="62" t="s">
        <v>129</v>
      </c>
      <c r="C488" s="63" t="s">
        <v>1098</v>
      </c>
      <c r="D488" s="63" t="s">
        <v>1103</v>
      </c>
      <c r="E488" s="108" t="s">
        <v>1104</v>
      </c>
      <c r="F488" s="62" t="s">
        <v>132</v>
      </c>
    </row>
    <row r="489" spans="1:6" ht="14.25">
      <c r="A489" s="61">
        <v>487</v>
      </c>
      <c r="B489" s="62" t="s">
        <v>129</v>
      </c>
      <c r="C489" s="63" t="s">
        <v>1098</v>
      </c>
      <c r="D489" s="63" t="s">
        <v>1105</v>
      </c>
      <c r="E489" s="108" t="s">
        <v>1106</v>
      </c>
      <c r="F489" s="62" t="s">
        <v>132</v>
      </c>
    </row>
    <row r="490" spans="1:6" ht="14.25">
      <c r="A490" s="61">
        <v>488</v>
      </c>
      <c r="B490" s="62" t="s">
        <v>129</v>
      </c>
      <c r="C490" s="63" t="s">
        <v>1098</v>
      </c>
      <c r="D490" s="63" t="s">
        <v>1107</v>
      </c>
      <c r="E490" s="108" t="s">
        <v>1108</v>
      </c>
      <c r="F490" s="62" t="s">
        <v>132</v>
      </c>
    </row>
    <row r="491" spans="1:6" ht="14.25">
      <c r="A491" s="61">
        <v>489</v>
      </c>
      <c r="B491" s="62" t="s">
        <v>129</v>
      </c>
      <c r="C491" s="63" t="s">
        <v>1098</v>
      </c>
      <c r="D491" s="63" t="s">
        <v>1109</v>
      </c>
      <c r="E491" s="108" t="s">
        <v>1110</v>
      </c>
      <c r="F491" s="62" t="s">
        <v>132</v>
      </c>
    </row>
    <row r="492" spans="1:6" ht="14.25">
      <c r="A492" s="61">
        <v>490</v>
      </c>
      <c r="B492" s="62" t="s">
        <v>129</v>
      </c>
      <c r="C492" s="63" t="s">
        <v>1098</v>
      </c>
      <c r="D492" s="63" t="s">
        <v>282</v>
      </c>
      <c r="E492" s="108" t="s">
        <v>1111</v>
      </c>
      <c r="F492" s="62" t="s">
        <v>132</v>
      </c>
    </row>
    <row r="493" spans="1:6" ht="14.25">
      <c r="A493" s="61">
        <v>491</v>
      </c>
      <c r="B493" s="62" t="s">
        <v>129</v>
      </c>
      <c r="C493" s="63" t="s">
        <v>1098</v>
      </c>
      <c r="D493" s="63" t="s">
        <v>1112</v>
      </c>
      <c r="E493" s="108" t="s">
        <v>1113</v>
      </c>
      <c r="F493" s="62" t="s">
        <v>132</v>
      </c>
    </row>
    <row r="494" spans="1:6" ht="14.25">
      <c r="A494" s="61">
        <v>492</v>
      </c>
      <c r="B494" s="62" t="s">
        <v>129</v>
      </c>
      <c r="C494" s="63" t="s">
        <v>1098</v>
      </c>
      <c r="D494" s="63" t="s">
        <v>1114</v>
      </c>
      <c r="E494" s="108" t="s">
        <v>1115</v>
      </c>
      <c r="F494" s="62" t="s">
        <v>132</v>
      </c>
    </row>
    <row r="495" spans="1:6" ht="14.25">
      <c r="A495" s="61">
        <v>493</v>
      </c>
      <c r="B495" s="62" t="s">
        <v>129</v>
      </c>
      <c r="C495" s="63" t="s">
        <v>1098</v>
      </c>
      <c r="D495" s="63" t="s">
        <v>1116</v>
      </c>
      <c r="E495" s="108" t="s">
        <v>1117</v>
      </c>
      <c r="F495" s="62" t="s">
        <v>132</v>
      </c>
    </row>
    <row r="496" spans="1:6" ht="14.25">
      <c r="A496" s="61">
        <v>494</v>
      </c>
      <c r="B496" s="62" t="s">
        <v>129</v>
      </c>
      <c r="C496" s="63" t="s">
        <v>1098</v>
      </c>
      <c r="D496" s="63" t="s">
        <v>1118</v>
      </c>
      <c r="E496" s="108" t="s">
        <v>1119</v>
      </c>
      <c r="F496" s="62" t="s">
        <v>132</v>
      </c>
    </row>
    <row r="497" spans="1:6" ht="14.25">
      <c r="A497" s="61">
        <v>495</v>
      </c>
      <c r="B497" s="62" t="s">
        <v>129</v>
      </c>
      <c r="C497" s="63" t="s">
        <v>1098</v>
      </c>
      <c r="D497" s="63" t="s">
        <v>1120</v>
      </c>
      <c r="E497" s="108" t="s">
        <v>1121</v>
      </c>
      <c r="F497" s="62" t="s">
        <v>132</v>
      </c>
    </row>
    <row r="498" spans="1:6" ht="14.25">
      <c r="A498" s="61">
        <v>496</v>
      </c>
      <c r="B498" s="62" t="s">
        <v>129</v>
      </c>
      <c r="C498" s="63" t="s">
        <v>1098</v>
      </c>
      <c r="D498" s="63" t="s">
        <v>1122</v>
      </c>
      <c r="E498" s="108" t="s">
        <v>1123</v>
      </c>
      <c r="F498" s="62" t="s">
        <v>132</v>
      </c>
    </row>
    <row r="499" spans="1:6" ht="14.25">
      <c r="A499" s="61">
        <v>497</v>
      </c>
      <c r="B499" s="62" t="s">
        <v>129</v>
      </c>
      <c r="C499" s="63" t="s">
        <v>1098</v>
      </c>
      <c r="D499" s="63" t="s">
        <v>1124</v>
      </c>
      <c r="E499" s="108" t="s">
        <v>1125</v>
      </c>
      <c r="F499" s="62" t="s">
        <v>132</v>
      </c>
    </row>
    <row r="500" spans="1:6" ht="14.25">
      <c r="A500" s="61">
        <v>498</v>
      </c>
      <c r="B500" s="62" t="s">
        <v>129</v>
      </c>
      <c r="C500" s="63" t="s">
        <v>1098</v>
      </c>
      <c r="D500" s="63" t="s">
        <v>1126</v>
      </c>
      <c r="E500" s="108" t="s">
        <v>1127</v>
      </c>
      <c r="F500" s="62" t="s">
        <v>132</v>
      </c>
    </row>
    <row r="501" spans="1:6" ht="14.25">
      <c r="A501" s="61">
        <v>499</v>
      </c>
      <c r="B501" s="62" t="s">
        <v>129</v>
      </c>
      <c r="C501" s="63" t="s">
        <v>1128</v>
      </c>
      <c r="D501" s="63" t="s">
        <v>1129</v>
      </c>
      <c r="E501" s="108" t="s">
        <v>1130</v>
      </c>
      <c r="F501" s="62" t="s">
        <v>132</v>
      </c>
    </row>
    <row r="502" spans="1:6" ht="14.25">
      <c r="A502" s="61">
        <v>500</v>
      </c>
      <c r="B502" s="62" t="s">
        <v>129</v>
      </c>
      <c r="C502" s="63" t="s">
        <v>1128</v>
      </c>
      <c r="D502" s="63" t="s">
        <v>1131</v>
      </c>
      <c r="E502" s="108" t="s">
        <v>1132</v>
      </c>
      <c r="F502" s="62" t="s">
        <v>132</v>
      </c>
    </row>
    <row r="503" spans="1:6" ht="14.25">
      <c r="A503" s="61">
        <v>501</v>
      </c>
      <c r="B503" s="62" t="s">
        <v>129</v>
      </c>
      <c r="C503" s="63" t="s">
        <v>1128</v>
      </c>
      <c r="D503" s="63" t="s">
        <v>532</v>
      </c>
      <c r="E503" s="108" t="s">
        <v>1133</v>
      </c>
      <c r="F503" s="62" t="s">
        <v>132</v>
      </c>
    </row>
    <row r="504" spans="1:6" ht="14.25">
      <c r="A504" s="61">
        <v>502</v>
      </c>
      <c r="B504" s="62" t="s">
        <v>129</v>
      </c>
      <c r="C504" s="63" t="s">
        <v>1128</v>
      </c>
      <c r="D504" s="63" t="s">
        <v>1134</v>
      </c>
      <c r="E504" s="108" t="s">
        <v>1135</v>
      </c>
      <c r="F504" s="62" t="s">
        <v>132</v>
      </c>
    </row>
    <row r="505" spans="1:6" ht="14.25">
      <c r="A505" s="61">
        <v>503</v>
      </c>
      <c r="B505" s="62" t="s">
        <v>129</v>
      </c>
      <c r="C505" s="63" t="s">
        <v>1128</v>
      </c>
      <c r="D505" s="63" t="s">
        <v>1136</v>
      </c>
      <c r="E505" s="108" t="s">
        <v>1137</v>
      </c>
      <c r="F505" s="62" t="s">
        <v>132</v>
      </c>
    </row>
    <row r="506" spans="1:6" ht="14.25">
      <c r="A506" s="61">
        <v>504</v>
      </c>
      <c r="B506" s="62" t="s">
        <v>129</v>
      </c>
      <c r="C506" s="63" t="s">
        <v>1128</v>
      </c>
      <c r="D506" s="63" t="s">
        <v>1138</v>
      </c>
      <c r="E506" s="108" t="s">
        <v>1139</v>
      </c>
      <c r="F506" s="62" t="s">
        <v>132</v>
      </c>
    </row>
    <row r="507" spans="1:6" ht="14.25">
      <c r="A507" s="61">
        <v>505</v>
      </c>
      <c r="B507" s="62" t="s">
        <v>129</v>
      </c>
      <c r="C507" s="63" t="s">
        <v>1128</v>
      </c>
      <c r="D507" s="63" t="s">
        <v>1140</v>
      </c>
      <c r="E507" s="108" t="s">
        <v>1141</v>
      </c>
      <c r="F507" s="62" t="s">
        <v>132</v>
      </c>
    </row>
    <row r="508" spans="1:6" ht="14.25">
      <c r="A508" s="61">
        <v>506</v>
      </c>
      <c r="B508" s="62" t="s">
        <v>129</v>
      </c>
      <c r="C508" s="63" t="s">
        <v>1128</v>
      </c>
      <c r="D508" s="63" t="s">
        <v>1142</v>
      </c>
      <c r="E508" s="108" t="s">
        <v>1143</v>
      </c>
      <c r="F508" s="62" t="s">
        <v>132</v>
      </c>
    </row>
    <row r="509" spans="1:6" ht="14.25">
      <c r="A509" s="61">
        <v>507</v>
      </c>
      <c r="B509" s="62" t="s">
        <v>129</v>
      </c>
      <c r="C509" s="63" t="s">
        <v>1128</v>
      </c>
      <c r="D509" s="63" t="s">
        <v>1144</v>
      </c>
      <c r="E509" s="108" t="s">
        <v>1145</v>
      </c>
      <c r="F509" s="62" t="s">
        <v>132</v>
      </c>
    </row>
    <row r="510" spans="1:6" ht="14.25">
      <c r="A510" s="61">
        <v>508</v>
      </c>
      <c r="B510" s="62" t="s">
        <v>129</v>
      </c>
      <c r="C510" s="63" t="s">
        <v>1128</v>
      </c>
      <c r="D510" s="63" t="s">
        <v>1146</v>
      </c>
      <c r="E510" s="108" t="s">
        <v>1147</v>
      </c>
      <c r="F510" s="62" t="s">
        <v>132</v>
      </c>
    </row>
    <row r="511" spans="1:6" ht="14.25">
      <c r="A511" s="61">
        <v>509</v>
      </c>
      <c r="B511" s="62" t="s">
        <v>129</v>
      </c>
      <c r="C511" s="63" t="s">
        <v>1128</v>
      </c>
      <c r="D511" s="63" t="s">
        <v>1128</v>
      </c>
      <c r="E511" s="108" t="s">
        <v>1148</v>
      </c>
      <c r="F511" s="62" t="s">
        <v>132</v>
      </c>
    </row>
    <row r="512" spans="1:6" ht="14.25">
      <c r="A512" s="61">
        <v>510</v>
      </c>
      <c r="B512" s="62" t="s">
        <v>129</v>
      </c>
      <c r="C512" s="63" t="s">
        <v>1128</v>
      </c>
      <c r="D512" s="63" t="s">
        <v>1149</v>
      </c>
      <c r="E512" s="108" t="s">
        <v>1150</v>
      </c>
      <c r="F512" s="62" t="s">
        <v>132</v>
      </c>
    </row>
    <row r="513" spans="1:6" ht="14.25">
      <c r="A513" s="61">
        <v>511</v>
      </c>
      <c r="B513" s="62" t="s">
        <v>129</v>
      </c>
      <c r="C513" s="63" t="s">
        <v>1128</v>
      </c>
      <c r="D513" s="63" t="s">
        <v>1151</v>
      </c>
      <c r="E513" s="108" t="s">
        <v>1152</v>
      </c>
      <c r="F513" s="62" t="s">
        <v>132</v>
      </c>
    </row>
    <row r="514" spans="1:6" ht="14.25">
      <c r="A514" s="61">
        <v>512</v>
      </c>
      <c r="B514" s="62" t="s">
        <v>129</v>
      </c>
      <c r="C514" s="63" t="s">
        <v>1128</v>
      </c>
      <c r="D514" s="63" t="s">
        <v>1153</v>
      </c>
      <c r="E514" s="108" t="s">
        <v>1154</v>
      </c>
      <c r="F514" s="62" t="s">
        <v>132</v>
      </c>
    </row>
    <row r="515" spans="1:6" ht="14.25">
      <c r="A515" s="61">
        <v>513</v>
      </c>
      <c r="B515" s="62" t="s">
        <v>129</v>
      </c>
      <c r="C515" s="63" t="s">
        <v>1128</v>
      </c>
      <c r="D515" s="63" t="s">
        <v>247</v>
      </c>
      <c r="E515" s="108" t="s">
        <v>1155</v>
      </c>
      <c r="F515" s="62" t="s">
        <v>132</v>
      </c>
    </row>
    <row r="516" spans="1:6" ht="14.25">
      <c r="A516" s="61">
        <v>514</v>
      </c>
      <c r="B516" s="62" t="s">
        <v>129</v>
      </c>
      <c r="C516" s="63" t="s">
        <v>1128</v>
      </c>
      <c r="D516" s="63" t="s">
        <v>612</v>
      </c>
      <c r="E516" s="108" t="s">
        <v>1156</v>
      </c>
      <c r="F516" s="62" t="s">
        <v>132</v>
      </c>
    </row>
    <row r="517" spans="1:6" ht="14.25">
      <c r="A517" s="61">
        <v>515</v>
      </c>
      <c r="B517" s="62" t="s">
        <v>129</v>
      </c>
      <c r="C517" s="63" t="s">
        <v>1128</v>
      </c>
      <c r="D517" s="63" t="s">
        <v>527</v>
      </c>
      <c r="E517" s="108" t="s">
        <v>1157</v>
      </c>
      <c r="F517" s="62" t="s">
        <v>132</v>
      </c>
    </row>
    <row r="518" spans="1:6" ht="14.25">
      <c r="A518" s="61">
        <v>516</v>
      </c>
      <c r="B518" s="62" t="s">
        <v>129</v>
      </c>
      <c r="C518" s="63" t="s">
        <v>1128</v>
      </c>
      <c r="D518" s="63" t="s">
        <v>1158</v>
      </c>
      <c r="E518" s="108" t="s">
        <v>1159</v>
      </c>
      <c r="F518" s="62" t="s">
        <v>132</v>
      </c>
    </row>
    <row r="519" spans="1:6" ht="14.25">
      <c r="A519" s="61">
        <v>517</v>
      </c>
      <c r="B519" s="62" t="s">
        <v>129</v>
      </c>
      <c r="C519" s="63" t="s">
        <v>1128</v>
      </c>
      <c r="D519" s="63" t="s">
        <v>1064</v>
      </c>
      <c r="E519" s="108" t="s">
        <v>1160</v>
      </c>
      <c r="F519" s="62" t="s">
        <v>132</v>
      </c>
    </row>
    <row r="520" spans="1:6" ht="14.25">
      <c r="A520" s="61">
        <v>518</v>
      </c>
      <c r="B520" s="62" t="s">
        <v>129</v>
      </c>
      <c r="C520" s="63" t="s">
        <v>1128</v>
      </c>
      <c r="D520" s="63" t="s">
        <v>1161</v>
      </c>
      <c r="E520" s="108" t="s">
        <v>1162</v>
      </c>
      <c r="F520" s="62" t="s">
        <v>132</v>
      </c>
    </row>
    <row r="521" spans="1:6" ht="14.25">
      <c r="A521" s="61">
        <v>519</v>
      </c>
      <c r="B521" s="62" t="s">
        <v>129</v>
      </c>
      <c r="C521" s="63" t="s">
        <v>1128</v>
      </c>
      <c r="D521" s="63" t="s">
        <v>1163</v>
      </c>
      <c r="E521" s="108" t="s">
        <v>1164</v>
      </c>
      <c r="F521" s="62" t="s">
        <v>132</v>
      </c>
    </row>
    <row r="522" spans="1:6" ht="14.25">
      <c r="A522" s="61">
        <v>520</v>
      </c>
      <c r="B522" s="62" t="s">
        <v>129</v>
      </c>
      <c r="C522" s="63" t="s">
        <v>1165</v>
      </c>
      <c r="D522" s="63" t="s">
        <v>1166</v>
      </c>
      <c r="E522" s="108" t="s">
        <v>1167</v>
      </c>
      <c r="F522" s="62" t="s">
        <v>132</v>
      </c>
    </row>
    <row r="523" spans="1:6" ht="14.25">
      <c r="A523" s="61">
        <v>521</v>
      </c>
      <c r="B523" s="62" t="s">
        <v>129</v>
      </c>
      <c r="C523" s="63" t="s">
        <v>1165</v>
      </c>
      <c r="D523" s="63" t="s">
        <v>1168</v>
      </c>
      <c r="E523" s="108" t="s">
        <v>1169</v>
      </c>
      <c r="F523" s="62" t="s">
        <v>132</v>
      </c>
    </row>
    <row r="524" spans="1:6" ht="14.25">
      <c r="A524" s="61">
        <v>522</v>
      </c>
      <c r="B524" s="62" t="s">
        <v>129</v>
      </c>
      <c r="C524" s="63" t="s">
        <v>1165</v>
      </c>
      <c r="D524" s="63" t="s">
        <v>1170</v>
      </c>
      <c r="E524" s="108" t="s">
        <v>1171</v>
      </c>
      <c r="F524" s="62" t="s">
        <v>132</v>
      </c>
    </row>
    <row r="525" spans="1:6" ht="14.25">
      <c r="A525" s="61">
        <v>523</v>
      </c>
      <c r="B525" s="62" t="s">
        <v>129</v>
      </c>
      <c r="C525" s="63" t="s">
        <v>1165</v>
      </c>
      <c r="D525" s="63" t="s">
        <v>1172</v>
      </c>
      <c r="E525" s="108" t="s">
        <v>1173</v>
      </c>
      <c r="F525" s="62" t="s">
        <v>132</v>
      </c>
    </row>
    <row r="526" spans="1:6" ht="14.25">
      <c r="A526" s="61">
        <v>524</v>
      </c>
      <c r="B526" s="62" t="s">
        <v>129</v>
      </c>
      <c r="C526" s="63" t="s">
        <v>1165</v>
      </c>
      <c r="D526" s="63" t="s">
        <v>1174</v>
      </c>
      <c r="E526" s="108" t="s">
        <v>1175</v>
      </c>
      <c r="F526" s="62" t="s">
        <v>132</v>
      </c>
    </row>
    <row r="527" spans="1:6" ht="14.25">
      <c r="A527" s="61">
        <v>525</v>
      </c>
      <c r="B527" s="62" t="s">
        <v>129</v>
      </c>
      <c r="C527" s="63" t="s">
        <v>1165</v>
      </c>
      <c r="D527" s="63" t="s">
        <v>1176</v>
      </c>
      <c r="E527" s="108" t="s">
        <v>1177</v>
      </c>
      <c r="F527" s="62" t="s">
        <v>132</v>
      </c>
    </row>
    <row r="528" spans="1:6" ht="14.25">
      <c r="A528" s="61">
        <v>526</v>
      </c>
      <c r="B528" s="62" t="s">
        <v>129</v>
      </c>
      <c r="C528" s="63" t="s">
        <v>1165</v>
      </c>
      <c r="D528" s="63" t="s">
        <v>1178</v>
      </c>
      <c r="E528" s="108" t="s">
        <v>1179</v>
      </c>
      <c r="F528" s="62" t="s">
        <v>132</v>
      </c>
    </row>
    <row r="529" spans="1:6" ht="14.25">
      <c r="A529" s="61">
        <v>527</v>
      </c>
      <c r="B529" s="62" t="s">
        <v>129</v>
      </c>
      <c r="C529" s="63" t="s">
        <v>1165</v>
      </c>
      <c r="D529" s="63" t="s">
        <v>1180</v>
      </c>
      <c r="E529" s="108" t="s">
        <v>1181</v>
      </c>
      <c r="F529" s="62" t="s">
        <v>132</v>
      </c>
    </row>
    <row r="530" spans="1:6" ht="14.25">
      <c r="A530" s="61">
        <v>528</v>
      </c>
      <c r="B530" s="62" t="s">
        <v>129</v>
      </c>
      <c r="C530" s="63" t="s">
        <v>1182</v>
      </c>
      <c r="D530" s="63" t="s">
        <v>1183</v>
      </c>
      <c r="E530" s="108" t="s">
        <v>1184</v>
      </c>
      <c r="F530" s="62" t="s">
        <v>132</v>
      </c>
    </row>
    <row r="531" spans="1:6" ht="14.25">
      <c r="A531" s="61">
        <v>529</v>
      </c>
      <c r="B531" s="62" t="s">
        <v>129</v>
      </c>
      <c r="C531" s="63" t="s">
        <v>1182</v>
      </c>
      <c r="D531" s="63" t="s">
        <v>1185</v>
      </c>
      <c r="E531" s="108" t="s">
        <v>1186</v>
      </c>
      <c r="F531" s="62" t="s">
        <v>132</v>
      </c>
    </row>
    <row r="532" spans="1:6" ht="14.25">
      <c r="A532" s="61">
        <v>530</v>
      </c>
      <c r="B532" s="62" t="s">
        <v>129</v>
      </c>
      <c r="C532" s="63" t="s">
        <v>1182</v>
      </c>
      <c r="D532" s="63" t="s">
        <v>1187</v>
      </c>
      <c r="E532" s="108" t="s">
        <v>1188</v>
      </c>
      <c r="F532" s="62" t="s">
        <v>132</v>
      </c>
    </row>
    <row r="533" spans="1:6" ht="14.25">
      <c r="A533" s="61">
        <v>531</v>
      </c>
      <c r="B533" s="62" t="s">
        <v>129</v>
      </c>
      <c r="C533" s="63" t="s">
        <v>1182</v>
      </c>
      <c r="D533" s="63" t="s">
        <v>1189</v>
      </c>
      <c r="E533" s="108" t="s">
        <v>1190</v>
      </c>
      <c r="F533" s="62" t="s">
        <v>132</v>
      </c>
    </row>
    <row r="534" spans="1:6" ht="14.25">
      <c r="A534" s="61">
        <v>532</v>
      </c>
      <c r="B534" s="62" t="s">
        <v>129</v>
      </c>
      <c r="C534" s="63" t="s">
        <v>1182</v>
      </c>
      <c r="D534" s="63" t="s">
        <v>1191</v>
      </c>
      <c r="E534" s="108" t="s">
        <v>1192</v>
      </c>
      <c r="F534" s="62" t="s">
        <v>132</v>
      </c>
    </row>
    <row r="535" spans="1:6" ht="14.25">
      <c r="A535" s="61">
        <v>533</v>
      </c>
      <c r="B535" s="62" t="s">
        <v>129</v>
      </c>
      <c r="C535" s="63" t="s">
        <v>1182</v>
      </c>
      <c r="D535" s="63" t="s">
        <v>1193</v>
      </c>
      <c r="E535" s="108" t="s">
        <v>1194</v>
      </c>
      <c r="F535" s="62" t="s">
        <v>132</v>
      </c>
    </row>
    <row r="536" spans="1:6" ht="14.25">
      <c r="A536" s="61">
        <v>534</v>
      </c>
      <c r="B536" s="62" t="s">
        <v>129</v>
      </c>
      <c r="C536" s="63" t="s">
        <v>1182</v>
      </c>
      <c r="D536" s="63" t="s">
        <v>1195</v>
      </c>
      <c r="E536" s="108" t="s">
        <v>1196</v>
      </c>
      <c r="F536" s="62" t="s">
        <v>132</v>
      </c>
    </row>
    <row r="537" spans="1:6" ht="14.25">
      <c r="A537" s="61">
        <v>535</v>
      </c>
      <c r="B537" s="62" t="s">
        <v>129</v>
      </c>
      <c r="C537" s="63" t="s">
        <v>1182</v>
      </c>
      <c r="D537" s="63" t="s">
        <v>1197</v>
      </c>
      <c r="E537" s="108" t="s">
        <v>1198</v>
      </c>
      <c r="F537" s="62" t="s">
        <v>132</v>
      </c>
    </row>
    <row r="538" spans="1:6" ht="14.25">
      <c r="A538" s="61">
        <v>536</v>
      </c>
      <c r="B538" s="62" t="s">
        <v>129</v>
      </c>
      <c r="C538" s="63" t="s">
        <v>1182</v>
      </c>
      <c r="D538" s="63" t="s">
        <v>1199</v>
      </c>
      <c r="E538" s="108" t="s">
        <v>1200</v>
      </c>
      <c r="F538" s="62" t="s">
        <v>132</v>
      </c>
    </row>
    <row r="539" spans="1:6" ht="14.25">
      <c r="A539" s="61">
        <v>537</v>
      </c>
      <c r="B539" s="62" t="s">
        <v>129</v>
      </c>
      <c r="C539" s="63" t="s">
        <v>1182</v>
      </c>
      <c r="D539" s="63" t="s">
        <v>1201</v>
      </c>
      <c r="E539" s="108" t="s">
        <v>1202</v>
      </c>
      <c r="F539" s="62" t="s">
        <v>132</v>
      </c>
    </row>
    <row r="540" spans="1:6" ht="14.25">
      <c r="A540" s="61">
        <v>538</v>
      </c>
      <c r="B540" s="62" t="s">
        <v>129</v>
      </c>
      <c r="C540" s="63" t="s">
        <v>1203</v>
      </c>
      <c r="D540" s="63" t="s">
        <v>1204</v>
      </c>
      <c r="E540" s="108" t="s">
        <v>1205</v>
      </c>
      <c r="F540" s="62" t="s">
        <v>132</v>
      </c>
    </row>
    <row r="541" spans="1:6" ht="14.25">
      <c r="A541" s="61">
        <v>539</v>
      </c>
      <c r="B541" s="62" t="s">
        <v>129</v>
      </c>
      <c r="C541" s="63" t="s">
        <v>1203</v>
      </c>
      <c r="D541" s="63" t="s">
        <v>1206</v>
      </c>
      <c r="E541" s="108" t="s">
        <v>1207</v>
      </c>
      <c r="F541" s="62" t="s">
        <v>132</v>
      </c>
    </row>
    <row r="542" spans="1:6" ht="14.25">
      <c r="A542" s="61">
        <v>540</v>
      </c>
      <c r="B542" s="62" t="s">
        <v>129</v>
      </c>
      <c r="C542" s="63" t="s">
        <v>1203</v>
      </c>
      <c r="D542" s="63" t="s">
        <v>1208</v>
      </c>
      <c r="E542" s="108" t="s">
        <v>1209</v>
      </c>
      <c r="F542" s="62" t="s">
        <v>132</v>
      </c>
    </row>
    <row r="543" spans="1:6" ht="14.25">
      <c r="A543" s="61">
        <v>541</v>
      </c>
      <c r="B543" s="62" t="s">
        <v>129</v>
      </c>
      <c r="C543" s="63" t="s">
        <v>1203</v>
      </c>
      <c r="D543" s="63" t="s">
        <v>1210</v>
      </c>
      <c r="E543" s="108" t="s">
        <v>1211</v>
      </c>
      <c r="F543" s="62" t="s">
        <v>132</v>
      </c>
    </row>
    <row r="544" spans="1:6" ht="14.25">
      <c r="A544" s="61">
        <v>542</v>
      </c>
      <c r="B544" s="62" t="s">
        <v>129</v>
      </c>
      <c r="C544" s="63" t="s">
        <v>1203</v>
      </c>
      <c r="D544" s="63" t="s">
        <v>1212</v>
      </c>
      <c r="E544" s="108" t="s">
        <v>1213</v>
      </c>
      <c r="F544" s="62" t="s">
        <v>132</v>
      </c>
    </row>
    <row r="545" spans="1:6" ht="14.25">
      <c r="A545" s="61">
        <v>543</v>
      </c>
      <c r="B545" s="62" t="s">
        <v>129</v>
      </c>
      <c r="C545" s="63" t="s">
        <v>1203</v>
      </c>
      <c r="D545" s="63" t="s">
        <v>1214</v>
      </c>
      <c r="E545" s="108" t="s">
        <v>1215</v>
      </c>
      <c r="F545" s="62" t="s">
        <v>132</v>
      </c>
    </row>
    <row r="546" spans="1:6" ht="14.25">
      <c r="A546" s="61">
        <v>544</v>
      </c>
      <c r="B546" s="62" t="s">
        <v>129</v>
      </c>
      <c r="C546" s="63" t="s">
        <v>1203</v>
      </c>
      <c r="D546" s="63" t="s">
        <v>1216</v>
      </c>
      <c r="E546" s="108" t="s">
        <v>1217</v>
      </c>
      <c r="F546" s="62" t="s">
        <v>132</v>
      </c>
    </row>
    <row r="547" spans="1:6" ht="14.25">
      <c r="A547" s="61">
        <v>545</v>
      </c>
      <c r="B547" s="62" t="s">
        <v>129</v>
      </c>
      <c r="C547" s="63" t="s">
        <v>1203</v>
      </c>
      <c r="D547" s="63" t="s">
        <v>1218</v>
      </c>
      <c r="E547" s="108" t="s">
        <v>1219</v>
      </c>
      <c r="F547" s="62" t="s">
        <v>132</v>
      </c>
    </row>
    <row r="548" spans="1:6" ht="14.25">
      <c r="A548" s="61">
        <v>546</v>
      </c>
      <c r="B548" s="62" t="s">
        <v>129</v>
      </c>
      <c r="C548" s="63" t="s">
        <v>1203</v>
      </c>
      <c r="D548" s="63" t="s">
        <v>1220</v>
      </c>
      <c r="E548" s="108" t="s">
        <v>1221</v>
      </c>
      <c r="F548" s="62" t="s">
        <v>132</v>
      </c>
    </row>
    <row r="549" spans="1:6" ht="14.25">
      <c r="A549" s="61">
        <v>547</v>
      </c>
      <c r="B549" s="62" t="s">
        <v>129</v>
      </c>
      <c r="C549" s="63" t="s">
        <v>1203</v>
      </c>
      <c r="D549" s="63" t="s">
        <v>1222</v>
      </c>
      <c r="E549" s="108" t="s">
        <v>1223</v>
      </c>
      <c r="F549" s="62" t="s">
        <v>132</v>
      </c>
    </row>
    <row r="550" spans="1:6" ht="14.25">
      <c r="A550" s="61">
        <v>548</v>
      </c>
      <c r="B550" s="62" t="s">
        <v>129</v>
      </c>
      <c r="C550" s="63" t="s">
        <v>1203</v>
      </c>
      <c r="D550" s="63" t="s">
        <v>1224</v>
      </c>
      <c r="E550" s="108" t="s">
        <v>1225</v>
      </c>
      <c r="F550" s="62" t="s">
        <v>132</v>
      </c>
    </row>
    <row r="551" spans="1:6" ht="14.25">
      <c r="A551" s="61">
        <v>549</v>
      </c>
      <c r="B551" s="62" t="s">
        <v>129</v>
      </c>
      <c r="C551" s="63" t="s">
        <v>1226</v>
      </c>
      <c r="D551" s="63" t="s">
        <v>1227</v>
      </c>
      <c r="E551" s="108" t="s">
        <v>1228</v>
      </c>
      <c r="F551" s="62" t="s">
        <v>132</v>
      </c>
    </row>
    <row r="552" spans="1:6" ht="14.25">
      <c r="A552" s="61">
        <v>550</v>
      </c>
      <c r="B552" s="62" t="s">
        <v>129</v>
      </c>
      <c r="C552" s="63" t="s">
        <v>1226</v>
      </c>
      <c r="D552" s="63" t="s">
        <v>1229</v>
      </c>
      <c r="E552" s="108" t="s">
        <v>1230</v>
      </c>
      <c r="F552" s="62" t="s">
        <v>132</v>
      </c>
    </row>
    <row r="553" spans="1:6" ht="14.25">
      <c r="A553" s="61">
        <v>551</v>
      </c>
      <c r="B553" s="62" t="s">
        <v>129</v>
      </c>
      <c r="C553" s="63" t="s">
        <v>1226</v>
      </c>
      <c r="D553" s="63" t="s">
        <v>1231</v>
      </c>
      <c r="E553" s="108" t="s">
        <v>1232</v>
      </c>
      <c r="F553" s="62" t="s">
        <v>132</v>
      </c>
    </row>
    <row r="554" spans="1:6" ht="14.25">
      <c r="A554" s="61">
        <v>552</v>
      </c>
      <c r="B554" s="62" t="s">
        <v>129</v>
      </c>
      <c r="C554" s="63" t="s">
        <v>1226</v>
      </c>
      <c r="D554" s="63" t="s">
        <v>1233</v>
      </c>
      <c r="E554" s="108" t="s">
        <v>1234</v>
      </c>
      <c r="F554" s="62" t="s">
        <v>132</v>
      </c>
    </row>
    <row r="555" spans="1:6" ht="14.25">
      <c r="A555" s="61">
        <v>553</v>
      </c>
      <c r="B555" s="62" t="s">
        <v>129</v>
      </c>
      <c r="C555" s="63" t="s">
        <v>1226</v>
      </c>
      <c r="D555" s="63" t="s">
        <v>1235</v>
      </c>
      <c r="E555" s="108" t="s">
        <v>1236</v>
      </c>
      <c r="F555" s="62" t="s">
        <v>132</v>
      </c>
    </row>
    <row r="556" spans="1:6" ht="14.25">
      <c r="A556" s="61">
        <v>554</v>
      </c>
      <c r="B556" s="62" t="s">
        <v>129</v>
      </c>
      <c r="C556" s="63" t="s">
        <v>1226</v>
      </c>
      <c r="D556" s="63" t="s">
        <v>1237</v>
      </c>
      <c r="E556" s="108" t="s">
        <v>1238</v>
      </c>
      <c r="F556" s="62" t="s">
        <v>132</v>
      </c>
    </row>
    <row r="557" spans="1:6" ht="14.25">
      <c r="A557" s="61">
        <v>555</v>
      </c>
      <c r="B557" s="62" t="s">
        <v>129</v>
      </c>
      <c r="C557" s="63" t="s">
        <v>1226</v>
      </c>
      <c r="D557" s="63" t="s">
        <v>1239</v>
      </c>
      <c r="E557" s="108" t="s">
        <v>1240</v>
      </c>
      <c r="F557" s="62" t="s">
        <v>132</v>
      </c>
    </row>
    <row r="558" spans="1:6" ht="14.25">
      <c r="A558" s="61">
        <v>556</v>
      </c>
      <c r="B558" s="62" t="s">
        <v>129</v>
      </c>
      <c r="C558" s="63" t="s">
        <v>1226</v>
      </c>
      <c r="D558" s="63" t="s">
        <v>1241</v>
      </c>
      <c r="E558" s="108" t="s">
        <v>1242</v>
      </c>
      <c r="F558" s="62" t="s">
        <v>132</v>
      </c>
    </row>
    <row r="559" spans="1:6" ht="14.25">
      <c r="A559" s="61">
        <v>557</v>
      </c>
      <c r="B559" s="62" t="s">
        <v>129</v>
      </c>
      <c r="C559" s="63" t="s">
        <v>1226</v>
      </c>
      <c r="D559" s="63" t="s">
        <v>1243</v>
      </c>
      <c r="E559" s="108" t="s">
        <v>1244</v>
      </c>
      <c r="F559" s="62" t="s">
        <v>132</v>
      </c>
    </row>
    <row r="560" spans="1:6" ht="14.25">
      <c r="A560" s="61">
        <v>558</v>
      </c>
      <c r="B560" s="62" t="s">
        <v>129</v>
      </c>
      <c r="C560" s="63" t="s">
        <v>1226</v>
      </c>
      <c r="D560" s="63" t="s">
        <v>1245</v>
      </c>
      <c r="E560" s="108" t="s">
        <v>1246</v>
      </c>
      <c r="F560" s="62" t="s">
        <v>132</v>
      </c>
    </row>
    <row r="561" spans="1:6" ht="14.25">
      <c r="A561" s="61">
        <v>559</v>
      </c>
      <c r="B561" s="62" t="s">
        <v>129</v>
      </c>
      <c r="C561" s="63" t="s">
        <v>1226</v>
      </c>
      <c r="D561" s="63" t="s">
        <v>1247</v>
      </c>
      <c r="E561" s="108" t="s">
        <v>1248</v>
      </c>
      <c r="F561" s="62" t="s">
        <v>132</v>
      </c>
    </row>
    <row r="562" spans="1:6" ht="14.25">
      <c r="A562" s="61">
        <v>560</v>
      </c>
      <c r="B562" s="62" t="s">
        <v>129</v>
      </c>
      <c r="C562" s="63" t="s">
        <v>1226</v>
      </c>
      <c r="D562" s="63" t="s">
        <v>1249</v>
      </c>
      <c r="E562" s="108" t="s">
        <v>1250</v>
      </c>
      <c r="F562" s="62" t="s">
        <v>132</v>
      </c>
    </row>
    <row r="563" spans="1:6" ht="14.25">
      <c r="A563" s="61">
        <v>561</v>
      </c>
      <c r="B563" s="62" t="s">
        <v>129</v>
      </c>
      <c r="C563" s="63" t="s">
        <v>1251</v>
      </c>
      <c r="D563" s="63" t="s">
        <v>1251</v>
      </c>
      <c r="E563" s="108" t="s">
        <v>1252</v>
      </c>
      <c r="F563" s="62" t="s">
        <v>132</v>
      </c>
    </row>
    <row r="564" spans="1:6" ht="14.25">
      <c r="A564" s="61">
        <v>562</v>
      </c>
      <c r="B564" s="62" t="s">
        <v>129</v>
      </c>
      <c r="C564" s="63" t="s">
        <v>1251</v>
      </c>
      <c r="D564" s="63" t="s">
        <v>1253</v>
      </c>
      <c r="E564" s="108" t="s">
        <v>1254</v>
      </c>
      <c r="F564" s="62" t="s">
        <v>132</v>
      </c>
    </row>
    <row r="565" spans="1:6" ht="14.25">
      <c r="A565" s="61">
        <v>563</v>
      </c>
      <c r="B565" s="62" t="s">
        <v>129</v>
      </c>
      <c r="C565" s="63" t="s">
        <v>1251</v>
      </c>
      <c r="D565" s="63" t="s">
        <v>1255</v>
      </c>
      <c r="E565" s="108" t="s">
        <v>1256</v>
      </c>
      <c r="F565" s="62" t="s">
        <v>132</v>
      </c>
    </row>
    <row r="566" spans="1:6" ht="14.25">
      <c r="A566" s="61">
        <v>564</v>
      </c>
      <c r="B566" s="62" t="s">
        <v>129</v>
      </c>
      <c r="C566" s="63" t="s">
        <v>1251</v>
      </c>
      <c r="D566" s="63" t="s">
        <v>1257</v>
      </c>
      <c r="E566" s="108" t="s">
        <v>1258</v>
      </c>
      <c r="F566" s="62" t="s">
        <v>132</v>
      </c>
    </row>
    <row r="567" spans="1:6" ht="14.25">
      <c r="A567" s="61">
        <v>565</v>
      </c>
      <c r="B567" s="62" t="s">
        <v>129</v>
      </c>
      <c r="C567" s="63" t="s">
        <v>1251</v>
      </c>
      <c r="D567" s="63" t="s">
        <v>1259</v>
      </c>
      <c r="E567" s="108" t="s">
        <v>1260</v>
      </c>
      <c r="F567" s="62" t="s">
        <v>132</v>
      </c>
    </row>
    <row r="568" spans="1:6" ht="14.25">
      <c r="A568" s="61">
        <v>566</v>
      </c>
      <c r="B568" s="62" t="s">
        <v>129</v>
      </c>
      <c r="C568" s="63" t="s">
        <v>1251</v>
      </c>
      <c r="D568" s="63" t="s">
        <v>311</v>
      </c>
      <c r="E568" s="108" t="s">
        <v>1261</v>
      </c>
      <c r="F568" s="62" t="s">
        <v>132</v>
      </c>
    </row>
    <row r="569" spans="1:6" ht="14.25">
      <c r="A569" s="61">
        <v>567</v>
      </c>
      <c r="B569" s="62" t="s">
        <v>129</v>
      </c>
      <c r="C569" s="63" t="s">
        <v>1251</v>
      </c>
      <c r="D569" s="63" t="s">
        <v>1262</v>
      </c>
      <c r="E569" s="108" t="s">
        <v>1263</v>
      </c>
      <c r="F569" s="62" t="s">
        <v>132</v>
      </c>
    </row>
    <row r="570" spans="1:6" ht="14.25">
      <c r="A570" s="61">
        <v>568</v>
      </c>
      <c r="B570" s="62" t="s">
        <v>129</v>
      </c>
      <c r="C570" s="63" t="s">
        <v>1251</v>
      </c>
      <c r="D570" s="63" t="s">
        <v>1264</v>
      </c>
      <c r="E570" s="108" t="s">
        <v>1265</v>
      </c>
      <c r="F570" s="62" t="s">
        <v>132</v>
      </c>
    </row>
    <row r="571" spans="1:6" ht="14.25">
      <c r="A571" s="61">
        <v>569</v>
      </c>
      <c r="B571" s="62" t="s">
        <v>129</v>
      </c>
      <c r="C571" s="63" t="s">
        <v>1266</v>
      </c>
      <c r="D571" s="63" t="s">
        <v>1266</v>
      </c>
      <c r="E571" s="108" t="s">
        <v>1267</v>
      </c>
      <c r="F571" s="62" t="s">
        <v>132</v>
      </c>
    </row>
    <row r="572" spans="1:6" ht="14.25">
      <c r="A572" s="61">
        <v>570</v>
      </c>
      <c r="B572" s="62" t="s">
        <v>129</v>
      </c>
      <c r="C572" s="63" t="s">
        <v>1266</v>
      </c>
      <c r="D572" s="63" t="s">
        <v>133</v>
      </c>
      <c r="E572" s="108" t="s">
        <v>1268</v>
      </c>
      <c r="F572" s="62" t="s">
        <v>132</v>
      </c>
    </row>
    <row r="573" spans="1:6" ht="14.25">
      <c r="A573" s="61">
        <v>571</v>
      </c>
      <c r="B573" s="62" t="s">
        <v>129</v>
      </c>
      <c r="C573" s="63" t="s">
        <v>1266</v>
      </c>
      <c r="D573" s="63" t="s">
        <v>1269</v>
      </c>
      <c r="E573" s="108" t="s">
        <v>1270</v>
      </c>
      <c r="F573" s="62" t="s">
        <v>132</v>
      </c>
    </row>
    <row r="574" spans="1:6" ht="14.25">
      <c r="A574" s="61">
        <v>572</v>
      </c>
      <c r="B574" s="62" t="s">
        <v>129</v>
      </c>
      <c r="C574" s="63" t="s">
        <v>1266</v>
      </c>
      <c r="D574" s="63" t="s">
        <v>1271</v>
      </c>
      <c r="E574" s="108" t="s">
        <v>1272</v>
      </c>
      <c r="F574" s="62" t="s">
        <v>132</v>
      </c>
    </row>
    <row r="575" spans="1:6" ht="14.25">
      <c r="A575" s="61">
        <v>573</v>
      </c>
      <c r="B575" s="62" t="s">
        <v>129</v>
      </c>
      <c r="C575" s="63" t="s">
        <v>1266</v>
      </c>
      <c r="D575" s="63" t="s">
        <v>1273</v>
      </c>
      <c r="E575" s="108" t="s">
        <v>1274</v>
      </c>
      <c r="F575" s="62" t="s">
        <v>132</v>
      </c>
    </row>
    <row r="576" spans="1:6" ht="14.25">
      <c r="A576" s="61">
        <v>574</v>
      </c>
      <c r="B576" s="62" t="s">
        <v>129</v>
      </c>
      <c r="C576" s="63" t="s">
        <v>1266</v>
      </c>
      <c r="D576" s="63" t="s">
        <v>1275</v>
      </c>
      <c r="E576" s="108" t="s">
        <v>1276</v>
      </c>
      <c r="F576" s="62" t="s">
        <v>132</v>
      </c>
    </row>
    <row r="577" spans="1:6" ht="14.25">
      <c r="A577" s="61">
        <v>575</v>
      </c>
      <c r="B577" s="62" t="s">
        <v>129</v>
      </c>
      <c r="C577" s="63" t="s">
        <v>1266</v>
      </c>
      <c r="D577" s="63" t="s">
        <v>1277</v>
      </c>
      <c r="E577" s="108" t="s">
        <v>1278</v>
      </c>
      <c r="F577" s="62" t="s">
        <v>132</v>
      </c>
    </row>
    <row r="578" spans="1:6" ht="14.25">
      <c r="A578" s="61">
        <v>576</v>
      </c>
      <c r="B578" s="62" t="s">
        <v>129</v>
      </c>
      <c r="C578" s="63" t="s">
        <v>1266</v>
      </c>
      <c r="D578" s="63" t="s">
        <v>1279</v>
      </c>
      <c r="E578" s="108" t="s">
        <v>1280</v>
      </c>
      <c r="F578" s="62" t="s">
        <v>132</v>
      </c>
    </row>
    <row r="579" spans="1:6" ht="14.25">
      <c r="A579" s="61">
        <v>577</v>
      </c>
      <c r="B579" s="62" t="s">
        <v>129</v>
      </c>
      <c r="C579" s="63" t="s">
        <v>1266</v>
      </c>
      <c r="D579" s="63" t="s">
        <v>153</v>
      </c>
      <c r="E579" s="108" t="s">
        <v>1281</v>
      </c>
      <c r="F579" s="62" t="s">
        <v>132</v>
      </c>
    </row>
    <row r="580" spans="1:6" ht="14.25">
      <c r="A580" s="61">
        <v>578</v>
      </c>
      <c r="B580" s="62" t="s">
        <v>129</v>
      </c>
      <c r="C580" s="63" t="s">
        <v>1266</v>
      </c>
      <c r="D580" s="63" t="s">
        <v>1282</v>
      </c>
      <c r="E580" s="108" t="s">
        <v>1283</v>
      </c>
      <c r="F580" s="62" t="s">
        <v>132</v>
      </c>
    </row>
    <row r="581" spans="1:6" ht="14.25">
      <c r="A581" s="61">
        <v>579</v>
      </c>
      <c r="B581" s="62" t="s">
        <v>129</v>
      </c>
      <c r="C581" s="63" t="s">
        <v>1266</v>
      </c>
      <c r="D581" s="63" t="s">
        <v>1284</v>
      </c>
      <c r="E581" s="108" t="s">
        <v>1285</v>
      </c>
      <c r="F581" s="62" t="s">
        <v>132</v>
      </c>
    </row>
    <row r="582" spans="1:6" ht="14.25">
      <c r="A582" s="61">
        <v>580</v>
      </c>
      <c r="B582" s="62" t="s">
        <v>129</v>
      </c>
      <c r="C582" s="63" t="s">
        <v>1266</v>
      </c>
      <c r="D582" s="63" t="s">
        <v>612</v>
      </c>
      <c r="E582" s="108" t="s">
        <v>1286</v>
      </c>
      <c r="F582" s="62" t="s">
        <v>132</v>
      </c>
    </row>
    <row r="583" spans="1:6" ht="14.25">
      <c r="A583" s="61">
        <v>581</v>
      </c>
      <c r="B583" s="62" t="s">
        <v>129</v>
      </c>
      <c r="C583" s="63" t="s">
        <v>1287</v>
      </c>
      <c r="D583" s="63" t="s">
        <v>1287</v>
      </c>
      <c r="E583" s="108" t="s">
        <v>1288</v>
      </c>
      <c r="F583" s="62" t="s">
        <v>132</v>
      </c>
    </row>
    <row r="584" spans="1:6" ht="14.25">
      <c r="A584" s="61">
        <v>582</v>
      </c>
      <c r="B584" s="62" t="s">
        <v>129</v>
      </c>
      <c r="C584" s="63" t="s">
        <v>1287</v>
      </c>
      <c r="D584" s="63" t="s">
        <v>1289</v>
      </c>
      <c r="E584" s="108" t="s">
        <v>1290</v>
      </c>
      <c r="F584" s="62" t="s">
        <v>132</v>
      </c>
    </row>
    <row r="585" spans="1:6" ht="14.25">
      <c r="A585" s="61">
        <v>583</v>
      </c>
      <c r="B585" s="62" t="s">
        <v>129</v>
      </c>
      <c r="C585" s="63" t="s">
        <v>1287</v>
      </c>
      <c r="D585" s="63" t="s">
        <v>1291</v>
      </c>
      <c r="E585" s="108" t="s">
        <v>1292</v>
      </c>
      <c r="F585" s="62" t="s">
        <v>132</v>
      </c>
    </row>
    <row r="586" spans="1:6" ht="14.25">
      <c r="A586" s="61">
        <v>584</v>
      </c>
      <c r="B586" s="62" t="s">
        <v>129</v>
      </c>
      <c r="C586" s="63" t="s">
        <v>1287</v>
      </c>
      <c r="D586" s="63" t="s">
        <v>1293</v>
      </c>
      <c r="E586" s="108" t="s">
        <v>1294</v>
      </c>
      <c r="F586" s="62" t="s">
        <v>132</v>
      </c>
    </row>
    <row r="587" spans="1:6" ht="14.25">
      <c r="A587" s="61">
        <v>585</v>
      </c>
      <c r="B587" s="62" t="s">
        <v>129</v>
      </c>
      <c r="C587" s="63" t="s">
        <v>1295</v>
      </c>
      <c r="D587" s="63" t="s">
        <v>1295</v>
      </c>
      <c r="E587" s="108" t="s">
        <v>1296</v>
      </c>
      <c r="F587" s="62" t="s">
        <v>132</v>
      </c>
    </row>
    <row r="588" spans="1:6" ht="14.25">
      <c r="A588" s="61">
        <v>586</v>
      </c>
      <c r="B588" s="62" t="s">
        <v>129</v>
      </c>
      <c r="C588" s="63" t="s">
        <v>1295</v>
      </c>
      <c r="D588" s="63" t="s">
        <v>1297</v>
      </c>
      <c r="E588" s="108" t="s">
        <v>1298</v>
      </c>
      <c r="F588" s="62" t="s">
        <v>132</v>
      </c>
    </row>
    <row r="589" spans="1:6" ht="14.25">
      <c r="A589" s="61">
        <v>587</v>
      </c>
      <c r="B589" s="62" t="s">
        <v>129</v>
      </c>
      <c r="C589" s="63" t="s">
        <v>1295</v>
      </c>
      <c r="D589" s="63" t="s">
        <v>1299</v>
      </c>
      <c r="E589" s="108" t="s">
        <v>1300</v>
      </c>
      <c r="F589" s="62" t="s">
        <v>132</v>
      </c>
    </row>
    <row r="590" spans="1:6" ht="14.25">
      <c r="A590" s="61">
        <v>588</v>
      </c>
      <c r="B590" s="62" t="s">
        <v>129</v>
      </c>
      <c r="C590" s="63" t="s">
        <v>1295</v>
      </c>
      <c r="D590" s="63" t="s">
        <v>1301</v>
      </c>
      <c r="E590" s="108" t="s">
        <v>1302</v>
      </c>
      <c r="F590" s="62" t="s">
        <v>132</v>
      </c>
    </row>
    <row r="591" spans="1:6" ht="14.25">
      <c r="A591" s="61">
        <v>589</v>
      </c>
      <c r="B591" s="62" t="s">
        <v>129</v>
      </c>
      <c r="C591" s="63" t="s">
        <v>1295</v>
      </c>
      <c r="D591" s="63" t="s">
        <v>1303</v>
      </c>
      <c r="E591" s="108" t="s">
        <v>1304</v>
      </c>
      <c r="F591" s="62" t="s">
        <v>132</v>
      </c>
    </row>
    <row r="592" spans="1:6" ht="14.25">
      <c r="A592" s="61">
        <v>590</v>
      </c>
      <c r="B592" s="62" t="s">
        <v>129</v>
      </c>
      <c r="C592" s="63" t="s">
        <v>1295</v>
      </c>
      <c r="D592" s="63" t="s">
        <v>1305</v>
      </c>
      <c r="E592" s="108" t="s">
        <v>1306</v>
      </c>
      <c r="F592" s="62" t="s">
        <v>132</v>
      </c>
    </row>
    <row r="593" spans="1:6" ht="14.25">
      <c r="A593" s="61">
        <v>591</v>
      </c>
      <c r="B593" s="62" t="s">
        <v>129</v>
      </c>
      <c r="C593" s="63" t="s">
        <v>1295</v>
      </c>
      <c r="D593" s="63" t="s">
        <v>1307</v>
      </c>
      <c r="E593" s="108" t="s">
        <v>1308</v>
      </c>
      <c r="F593" s="62" t="s">
        <v>132</v>
      </c>
    </row>
    <row r="594" spans="1:6" ht="14.25">
      <c r="A594" s="61">
        <v>592</v>
      </c>
      <c r="B594" s="62" t="s">
        <v>129</v>
      </c>
      <c r="C594" s="63" t="s">
        <v>1295</v>
      </c>
      <c r="D594" s="63" t="s">
        <v>1309</v>
      </c>
      <c r="E594" s="108" t="s">
        <v>1310</v>
      </c>
      <c r="F594" s="62" t="s">
        <v>132</v>
      </c>
    </row>
    <row r="595" spans="1:6" ht="14.25">
      <c r="A595" s="61">
        <v>593</v>
      </c>
      <c r="B595" s="62" t="s">
        <v>129</v>
      </c>
      <c r="C595" s="63" t="s">
        <v>1295</v>
      </c>
      <c r="D595" s="63" t="s">
        <v>1311</v>
      </c>
      <c r="E595" s="108" t="s">
        <v>1312</v>
      </c>
      <c r="F595" s="62" t="s">
        <v>132</v>
      </c>
    </row>
    <row r="596" spans="1:6" ht="14.25">
      <c r="A596" s="61">
        <v>594</v>
      </c>
      <c r="B596" s="62" t="s">
        <v>129</v>
      </c>
      <c r="C596" s="63" t="s">
        <v>1295</v>
      </c>
      <c r="D596" s="63" t="s">
        <v>1203</v>
      </c>
      <c r="E596" s="108" t="s">
        <v>1313</v>
      </c>
      <c r="F596" s="62" t="s">
        <v>132</v>
      </c>
    </row>
    <row r="597" spans="1:6" ht="14.25">
      <c r="A597" s="61">
        <v>595</v>
      </c>
      <c r="B597" s="62" t="s">
        <v>129</v>
      </c>
      <c r="C597" s="63" t="s">
        <v>1295</v>
      </c>
      <c r="D597" s="63" t="s">
        <v>1314</v>
      </c>
      <c r="E597" s="108" t="s">
        <v>1315</v>
      </c>
      <c r="F597" s="62" t="s">
        <v>132</v>
      </c>
    </row>
    <row r="598" spans="1:6" ht="14.25">
      <c r="A598" s="61">
        <v>596</v>
      </c>
      <c r="B598" s="62" t="s">
        <v>129</v>
      </c>
      <c r="C598" s="63" t="s">
        <v>1295</v>
      </c>
      <c r="D598" s="63" t="s">
        <v>1316</v>
      </c>
      <c r="E598" s="108" t="s">
        <v>1317</v>
      </c>
      <c r="F598" s="62" t="s">
        <v>132</v>
      </c>
    </row>
    <row r="599" spans="1:6" ht="14.25">
      <c r="A599" s="61">
        <v>597</v>
      </c>
      <c r="B599" s="62" t="s">
        <v>129</v>
      </c>
      <c r="C599" s="63" t="s">
        <v>1318</v>
      </c>
      <c r="D599" s="63" t="s">
        <v>1318</v>
      </c>
      <c r="E599" s="108" t="s">
        <v>1319</v>
      </c>
      <c r="F599" s="62" t="s">
        <v>132</v>
      </c>
    </row>
    <row r="600" spans="1:6" ht="14.25">
      <c r="A600" s="61">
        <v>598</v>
      </c>
      <c r="B600" s="62" t="s">
        <v>129</v>
      </c>
      <c r="C600" s="63" t="s">
        <v>1318</v>
      </c>
      <c r="D600" s="63" t="s">
        <v>1320</v>
      </c>
      <c r="E600" s="108" t="s">
        <v>1321</v>
      </c>
      <c r="F600" s="62" t="s">
        <v>132</v>
      </c>
    </row>
    <row r="601" spans="1:6" ht="14.25">
      <c r="A601" s="61">
        <v>599</v>
      </c>
      <c r="B601" s="62" t="s">
        <v>129</v>
      </c>
      <c r="C601" s="63" t="s">
        <v>1318</v>
      </c>
      <c r="D601" s="63" t="s">
        <v>1322</v>
      </c>
      <c r="E601" s="108" t="s">
        <v>1323</v>
      </c>
      <c r="F601" s="62" t="s">
        <v>132</v>
      </c>
    </row>
    <row r="602" spans="1:6" ht="14.25">
      <c r="A602" s="61">
        <v>600</v>
      </c>
      <c r="B602" s="62" t="s">
        <v>129</v>
      </c>
      <c r="C602" s="63" t="s">
        <v>1318</v>
      </c>
      <c r="D602" s="63" t="s">
        <v>1324</v>
      </c>
      <c r="E602" s="108" t="s">
        <v>1325</v>
      </c>
      <c r="F602" s="62" t="s">
        <v>132</v>
      </c>
    </row>
    <row r="603" spans="1:6" ht="14.25">
      <c r="A603" s="61">
        <v>601</v>
      </c>
      <c r="B603" s="62" t="s">
        <v>129</v>
      </c>
      <c r="C603" s="63" t="s">
        <v>1318</v>
      </c>
      <c r="D603" s="63" t="s">
        <v>1326</v>
      </c>
      <c r="E603" s="108" t="s">
        <v>1327</v>
      </c>
      <c r="F603" s="62" t="s">
        <v>132</v>
      </c>
    </row>
    <row r="604" spans="1:6" ht="14.25">
      <c r="A604" s="61">
        <v>602</v>
      </c>
      <c r="B604" s="62" t="s">
        <v>129</v>
      </c>
      <c r="C604" s="63" t="s">
        <v>1318</v>
      </c>
      <c r="D604" s="63" t="s">
        <v>1328</v>
      </c>
      <c r="E604" s="108" t="s">
        <v>1329</v>
      </c>
      <c r="F604" s="62" t="s">
        <v>132</v>
      </c>
    </row>
    <row r="605" spans="1:6" ht="14.25">
      <c r="A605" s="61">
        <v>603</v>
      </c>
      <c r="B605" s="62" t="s">
        <v>129</v>
      </c>
      <c r="C605" s="63" t="s">
        <v>1318</v>
      </c>
      <c r="D605" s="63" t="s">
        <v>305</v>
      </c>
      <c r="E605" s="108" t="s">
        <v>1330</v>
      </c>
      <c r="F605" s="62" t="s">
        <v>132</v>
      </c>
    </row>
    <row r="606" spans="1:6" ht="14.25">
      <c r="A606" s="61">
        <v>604</v>
      </c>
      <c r="B606" s="62" t="s">
        <v>129</v>
      </c>
      <c r="C606" s="63" t="s">
        <v>1318</v>
      </c>
      <c r="D606" s="63" t="s">
        <v>1331</v>
      </c>
      <c r="E606" s="108" t="s">
        <v>1332</v>
      </c>
      <c r="F606" s="62" t="s">
        <v>132</v>
      </c>
    </row>
    <row r="607" spans="1:6" ht="14.25">
      <c r="A607" s="61">
        <v>605</v>
      </c>
      <c r="B607" s="62" t="s">
        <v>129</v>
      </c>
      <c r="C607" s="63" t="s">
        <v>1318</v>
      </c>
      <c r="D607" s="63" t="s">
        <v>1333</v>
      </c>
      <c r="E607" s="108" t="s">
        <v>1334</v>
      </c>
      <c r="F607" s="62" t="s">
        <v>132</v>
      </c>
    </row>
    <row r="608" spans="1:6" ht="14.25">
      <c r="A608" s="61">
        <v>606</v>
      </c>
      <c r="B608" s="62" t="s">
        <v>129</v>
      </c>
      <c r="C608" s="63" t="s">
        <v>1318</v>
      </c>
      <c r="D608" s="63" t="s">
        <v>1335</v>
      </c>
      <c r="E608" s="108" t="s">
        <v>1336</v>
      </c>
      <c r="F608" s="62" t="s">
        <v>132</v>
      </c>
    </row>
    <row r="609" spans="1:6" ht="14.25">
      <c r="A609" s="61">
        <v>607</v>
      </c>
      <c r="B609" s="62" t="s">
        <v>129</v>
      </c>
      <c r="C609" s="63" t="s">
        <v>1318</v>
      </c>
      <c r="D609" s="63" t="s">
        <v>503</v>
      </c>
      <c r="E609" s="108" t="s">
        <v>1337</v>
      </c>
      <c r="F609" s="62" t="s">
        <v>132</v>
      </c>
    </row>
    <row r="610" spans="1:6" ht="14.25">
      <c r="A610" s="61">
        <v>608</v>
      </c>
      <c r="B610" s="62" t="s">
        <v>129</v>
      </c>
      <c r="C610" s="63" t="s">
        <v>1318</v>
      </c>
      <c r="D610" s="63" t="s">
        <v>1338</v>
      </c>
      <c r="E610" s="108" t="s">
        <v>1339</v>
      </c>
      <c r="F610" s="62" t="s">
        <v>132</v>
      </c>
    </row>
    <row r="611" spans="1:6" ht="14.25">
      <c r="A611" s="61">
        <v>609</v>
      </c>
      <c r="B611" s="62" t="s">
        <v>129</v>
      </c>
      <c r="C611" s="63" t="s">
        <v>1318</v>
      </c>
      <c r="D611" s="63" t="s">
        <v>1340</v>
      </c>
      <c r="E611" s="108" t="s">
        <v>1341</v>
      </c>
      <c r="F611" s="62" t="s">
        <v>132</v>
      </c>
    </row>
    <row r="612" spans="1:6" ht="14.25">
      <c r="A612" s="61">
        <v>610</v>
      </c>
      <c r="B612" s="62" t="s">
        <v>129</v>
      </c>
      <c r="C612" s="63" t="s">
        <v>1318</v>
      </c>
      <c r="D612" s="63" t="s">
        <v>1342</v>
      </c>
      <c r="E612" s="108" t="s">
        <v>1343</v>
      </c>
      <c r="F612" s="62" t="s">
        <v>132</v>
      </c>
    </row>
    <row r="613" spans="1:6" ht="14.25">
      <c r="A613" s="61">
        <v>611</v>
      </c>
      <c r="B613" s="62" t="s">
        <v>129</v>
      </c>
      <c r="C613" s="63" t="s">
        <v>1318</v>
      </c>
      <c r="D613" s="63" t="s">
        <v>1344</v>
      </c>
      <c r="E613" s="108" t="s">
        <v>1345</v>
      </c>
      <c r="F613" s="62" t="s">
        <v>132</v>
      </c>
    </row>
    <row r="614" spans="1:6" ht="14.25">
      <c r="A614" s="61">
        <v>612</v>
      </c>
      <c r="B614" s="62" t="s">
        <v>129</v>
      </c>
      <c r="C614" s="63" t="s">
        <v>1318</v>
      </c>
      <c r="D614" s="63" t="s">
        <v>1346</v>
      </c>
      <c r="E614" s="108" t="s">
        <v>1347</v>
      </c>
      <c r="F614" s="62" t="s">
        <v>132</v>
      </c>
    </row>
    <row r="615" spans="1:6" ht="14.25">
      <c r="A615" s="61">
        <v>613</v>
      </c>
      <c r="B615" s="62" t="s">
        <v>129</v>
      </c>
      <c r="C615" s="63" t="s">
        <v>1318</v>
      </c>
      <c r="D615" s="63" t="s">
        <v>1348</v>
      </c>
      <c r="E615" s="108" t="s">
        <v>1349</v>
      </c>
      <c r="F615" s="62" t="s">
        <v>132</v>
      </c>
    </row>
    <row r="616" spans="1:6" ht="14.25">
      <c r="A616" s="61">
        <v>614</v>
      </c>
      <c r="B616" s="62" t="s">
        <v>129</v>
      </c>
      <c r="C616" s="63" t="s">
        <v>1318</v>
      </c>
      <c r="D616" s="63" t="s">
        <v>1350</v>
      </c>
      <c r="E616" s="108" t="s">
        <v>1351</v>
      </c>
      <c r="F616" s="62" t="s">
        <v>132</v>
      </c>
    </row>
    <row r="617" spans="1:6" ht="14.25">
      <c r="A617" s="61">
        <v>615</v>
      </c>
      <c r="B617" s="62" t="s">
        <v>129</v>
      </c>
      <c r="C617" s="63" t="s">
        <v>1318</v>
      </c>
      <c r="D617" s="63" t="s">
        <v>1352</v>
      </c>
      <c r="E617" s="108" t="s">
        <v>1353</v>
      </c>
      <c r="F617" s="62" t="s">
        <v>132</v>
      </c>
    </row>
    <row r="618" spans="1:6" ht="14.25">
      <c r="A618" s="61">
        <v>616</v>
      </c>
      <c r="B618" s="62" t="s">
        <v>129</v>
      </c>
      <c r="C618" s="63" t="s">
        <v>1354</v>
      </c>
      <c r="D618" s="63" t="s">
        <v>1354</v>
      </c>
      <c r="E618" s="108" t="s">
        <v>1355</v>
      </c>
      <c r="F618" s="62" t="s">
        <v>132</v>
      </c>
    </row>
    <row r="619" spans="1:6" ht="14.25">
      <c r="A619" s="61">
        <v>617</v>
      </c>
      <c r="B619" s="62" t="s">
        <v>129</v>
      </c>
      <c r="C619" s="63" t="s">
        <v>1354</v>
      </c>
      <c r="D619" s="63" t="s">
        <v>1356</v>
      </c>
      <c r="E619" s="108" t="s">
        <v>1357</v>
      </c>
      <c r="F619" s="62" t="s">
        <v>132</v>
      </c>
    </row>
    <row r="620" spans="1:6" ht="14.25">
      <c r="A620" s="61">
        <v>618</v>
      </c>
      <c r="B620" s="62" t="s">
        <v>129</v>
      </c>
      <c r="C620" s="63" t="s">
        <v>1354</v>
      </c>
      <c r="D620" s="63" t="s">
        <v>1358</v>
      </c>
      <c r="E620" s="108" t="s">
        <v>1359</v>
      </c>
      <c r="F620" s="62" t="s">
        <v>132</v>
      </c>
    </row>
    <row r="621" spans="1:6" ht="14.25">
      <c r="A621" s="61">
        <v>619</v>
      </c>
      <c r="B621" s="62" t="s">
        <v>129</v>
      </c>
      <c r="C621" s="63" t="s">
        <v>1354</v>
      </c>
      <c r="D621" s="63" t="s">
        <v>1360</v>
      </c>
      <c r="E621" s="108" t="s">
        <v>1361</v>
      </c>
      <c r="F621" s="62" t="s">
        <v>132</v>
      </c>
    </row>
    <row r="622" spans="1:6" ht="14.25">
      <c r="A622" s="61">
        <v>620</v>
      </c>
      <c r="B622" s="62" t="s">
        <v>129</v>
      </c>
      <c r="C622" s="63" t="s">
        <v>1354</v>
      </c>
      <c r="D622" s="63" t="s">
        <v>1362</v>
      </c>
      <c r="E622" s="108" t="s">
        <v>1363</v>
      </c>
      <c r="F622" s="62" t="s">
        <v>132</v>
      </c>
    </row>
    <row r="623" spans="1:6" ht="14.25">
      <c r="A623" s="61">
        <v>621</v>
      </c>
      <c r="B623" s="62" t="s">
        <v>129</v>
      </c>
      <c r="C623" s="63" t="s">
        <v>1354</v>
      </c>
      <c r="D623" s="63" t="s">
        <v>1364</v>
      </c>
      <c r="E623" s="108" t="s">
        <v>1365</v>
      </c>
      <c r="F623" s="62" t="s">
        <v>132</v>
      </c>
    </row>
    <row r="624" spans="1:6" ht="14.25">
      <c r="A624" s="61">
        <v>622</v>
      </c>
      <c r="B624" s="62" t="s">
        <v>129</v>
      </c>
      <c r="C624" s="63" t="s">
        <v>1354</v>
      </c>
      <c r="D624" s="63" t="s">
        <v>1366</v>
      </c>
      <c r="E624" s="108" t="s">
        <v>1367</v>
      </c>
      <c r="F624" s="62" t="s">
        <v>132</v>
      </c>
    </row>
    <row r="625" spans="1:6" ht="14.25">
      <c r="A625" s="61">
        <v>623</v>
      </c>
      <c r="B625" s="62" t="s">
        <v>129</v>
      </c>
      <c r="C625" s="63" t="s">
        <v>1354</v>
      </c>
      <c r="D625" s="63" t="s">
        <v>1368</v>
      </c>
      <c r="E625" s="108" t="s">
        <v>1369</v>
      </c>
      <c r="F625" s="62" t="s">
        <v>132</v>
      </c>
    </row>
    <row r="626" spans="1:6" ht="14.25">
      <c r="A626" s="61">
        <v>624</v>
      </c>
      <c r="B626" s="62" t="s">
        <v>129</v>
      </c>
      <c r="C626" s="63" t="s">
        <v>1370</v>
      </c>
      <c r="D626" s="63" t="s">
        <v>1370</v>
      </c>
      <c r="E626" s="108" t="s">
        <v>1371</v>
      </c>
      <c r="F626" s="62" t="s">
        <v>132</v>
      </c>
    </row>
    <row r="627" spans="1:6" ht="14.25">
      <c r="A627" s="61">
        <v>625</v>
      </c>
      <c r="B627" s="62" t="s">
        <v>129</v>
      </c>
      <c r="C627" s="63" t="s">
        <v>1370</v>
      </c>
      <c r="D627" s="63" t="s">
        <v>1372</v>
      </c>
      <c r="E627" s="108" t="s">
        <v>1373</v>
      </c>
      <c r="F627" s="62" t="s">
        <v>132</v>
      </c>
    </row>
    <row r="628" spans="1:6" ht="14.25">
      <c r="A628" s="61">
        <v>626</v>
      </c>
      <c r="B628" s="62" t="s">
        <v>129</v>
      </c>
      <c r="C628" s="63" t="s">
        <v>1370</v>
      </c>
      <c r="D628" s="63" t="s">
        <v>1374</v>
      </c>
      <c r="E628" s="108" t="s">
        <v>1375</v>
      </c>
      <c r="F628" s="62" t="s">
        <v>132</v>
      </c>
    </row>
    <row r="629" spans="1:6" ht="14.25">
      <c r="A629" s="61">
        <v>627</v>
      </c>
      <c r="B629" s="62" t="s">
        <v>129</v>
      </c>
      <c r="C629" s="63" t="s">
        <v>1370</v>
      </c>
      <c r="D629" s="63" t="s">
        <v>1376</v>
      </c>
      <c r="E629" s="108" t="s">
        <v>1377</v>
      </c>
      <c r="F629" s="62" t="s">
        <v>132</v>
      </c>
    </row>
    <row r="630" spans="1:6" ht="14.25">
      <c r="A630" s="61">
        <v>628</v>
      </c>
      <c r="B630" s="62" t="s">
        <v>129</v>
      </c>
      <c r="C630" s="63" t="s">
        <v>1370</v>
      </c>
      <c r="D630" s="63" t="s">
        <v>1378</v>
      </c>
      <c r="E630" s="108" t="s">
        <v>1379</v>
      </c>
      <c r="F630" s="62" t="s">
        <v>132</v>
      </c>
    </row>
    <row r="631" spans="1:6" ht="14.25">
      <c r="A631" s="61">
        <v>629</v>
      </c>
      <c r="B631" s="62" t="s">
        <v>129</v>
      </c>
      <c r="C631" s="63" t="s">
        <v>1370</v>
      </c>
      <c r="D631" s="63" t="s">
        <v>1380</v>
      </c>
      <c r="E631" s="108" t="s">
        <v>1381</v>
      </c>
      <c r="F631" s="62" t="s">
        <v>132</v>
      </c>
    </row>
    <row r="632" spans="1:6" ht="14.25">
      <c r="A632" s="61">
        <v>630</v>
      </c>
      <c r="B632" s="62" t="s">
        <v>129</v>
      </c>
      <c r="C632" s="63" t="s">
        <v>1370</v>
      </c>
      <c r="D632" s="63" t="s">
        <v>1382</v>
      </c>
      <c r="E632" s="108" t="s">
        <v>1383</v>
      </c>
      <c r="F632" s="62" t="s">
        <v>132</v>
      </c>
    </row>
    <row r="633" spans="1:6" ht="14.25">
      <c r="A633" s="61">
        <v>631</v>
      </c>
      <c r="B633" s="62" t="s">
        <v>129</v>
      </c>
      <c r="C633" s="63" t="s">
        <v>1370</v>
      </c>
      <c r="D633" s="63" t="s">
        <v>1384</v>
      </c>
      <c r="E633" s="108" t="s">
        <v>1385</v>
      </c>
      <c r="F633" s="62" t="s">
        <v>132</v>
      </c>
    </row>
    <row r="634" spans="1:6" ht="14.25">
      <c r="A634" s="61">
        <v>632</v>
      </c>
      <c r="B634" s="62" t="s">
        <v>129</v>
      </c>
      <c r="C634" s="63" t="s">
        <v>1370</v>
      </c>
      <c r="D634" s="63" t="s">
        <v>1386</v>
      </c>
      <c r="E634" s="108" t="s">
        <v>1387</v>
      </c>
      <c r="F634" s="62" t="s">
        <v>132</v>
      </c>
    </row>
    <row r="635" spans="1:6" ht="14.25">
      <c r="A635" s="61">
        <v>633</v>
      </c>
      <c r="B635" s="62" t="s">
        <v>129</v>
      </c>
      <c r="C635" s="63" t="s">
        <v>1370</v>
      </c>
      <c r="D635" s="63" t="s">
        <v>1388</v>
      </c>
      <c r="E635" s="108" t="s">
        <v>1389</v>
      </c>
      <c r="F635" s="62" t="s">
        <v>132</v>
      </c>
    </row>
    <row r="636" spans="1:6" ht="14.25">
      <c r="A636" s="61">
        <v>634</v>
      </c>
      <c r="B636" s="62" t="s">
        <v>129</v>
      </c>
      <c r="C636" s="63" t="s">
        <v>1370</v>
      </c>
      <c r="D636" s="63" t="s">
        <v>488</v>
      </c>
      <c r="E636" s="108" t="s">
        <v>1390</v>
      </c>
      <c r="F636" s="62" t="s">
        <v>132</v>
      </c>
    </row>
    <row r="637" spans="1:6" ht="14.25">
      <c r="A637" s="61">
        <v>635</v>
      </c>
      <c r="B637" s="62" t="s">
        <v>129</v>
      </c>
      <c r="C637" s="63" t="s">
        <v>1370</v>
      </c>
      <c r="D637" s="63" t="s">
        <v>1391</v>
      </c>
      <c r="E637" s="108" t="s">
        <v>1392</v>
      </c>
      <c r="F637" s="62" t="s">
        <v>132</v>
      </c>
    </row>
    <row r="638" spans="1:6" ht="14.25">
      <c r="A638" s="61">
        <v>636</v>
      </c>
      <c r="B638" s="62" t="s">
        <v>129</v>
      </c>
      <c r="C638" s="63" t="s">
        <v>1370</v>
      </c>
      <c r="D638" s="63" t="s">
        <v>257</v>
      </c>
      <c r="E638" s="108" t="s">
        <v>1393</v>
      </c>
      <c r="F638" s="62" t="s">
        <v>132</v>
      </c>
    </row>
    <row r="639" spans="1:6" ht="14.25">
      <c r="A639" s="61">
        <v>637</v>
      </c>
      <c r="B639" s="62" t="s">
        <v>129</v>
      </c>
      <c r="C639" s="63" t="s">
        <v>1370</v>
      </c>
      <c r="D639" s="63" t="s">
        <v>1394</v>
      </c>
      <c r="E639" s="108" t="s">
        <v>1395</v>
      </c>
      <c r="F639" s="62" t="s">
        <v>132</v>
      </c>
    </row>
    <row r="640" spans="1:6" ht="14.25">
      <c r="A640" s="61">
        <v>638</v>
      </c>
      <c r="B640" s="62" t="s">
        <v>129</v>
      </c>
      <c r="C640" s="63" t="s">
        <v>1370</v>
      </c>
      <c r="D640" s="63" t="s">
        <v>1396</v>
      </c>
      <c r="E640" s="108" t="s">
        <v>1397</v>
      </c>
      <c r="F640" s="62" t="s">
        <v>132</v>
      </c>
    </row>
    <row r="641" spans="1:6" ht="14.25">
      <c r="A641" s="61">
        <v>639</v>
      </c>
      <c r="B641" s="62" t="s">
        <v>129</v>
      </c>
      <c r="C641" s="63" t="s">
        <v>1398</v>
      </c>
      <c r="D641" s="63" t="s">
        <v>1399</v>
      </c>
      <c r="E641" s="108" t="s">
        <v>1400</v>
      </c>
      <c r="F641" s="62" t="s">
        <v>132</v>
      </c>
    </row>
    <row r="642" spans="1:6" ht="14.25">
      <c r="A642" s="61">
        <v>640</v>
      </c>
      <c r="B642" s="62" t="s">
        <v>129</v>
      </c>
      <c r="C642" s="63" t="s">
        <v>1398</v>
      </c>
      <c r="D642" s="63" t="s">
        <v>1401</v>
      </c>
      <c r="E642" s="108" t="s">
        <v>1402</v>
      </c>
      <c r="F642" s="62" t="s">
        <v>132</v>
      </c>
    </row>
    <row r="643" spans="1:6" ht="14.25">
      <c r="A643" s="61">
        <v>641</v>
      </c>
      <c r="B643" s="62" t="s">
        <v>129</v>
      </c>
      <c r="C643" s="63" t="s">
        <v>1398</v>
      </c>
      <c r="D643" s="63" t="s">
        <v>1398</v>
      </c>
      <c r="E643" s="108" t="s">
        <v>1403</v>
      </c>
      <c r="F643" s="62" t="s">
        <v>132</v>
      </c>
    </row>
    <row r="644" spans="1:6" ht="14.25">
      <c r="A644" s="61">
        <v>642</v>
      </c>
      <c r="B644" s="62" t="s">
        <v>129</v>
      </c>
      <c r="C644" s="63" t="s">
        <v>1404</v>
      </c>
      <c r="D644" s="63" t="s">
        <v>1404</v>
      </c>
      <c r="E644" s="108" t="s">
        <v>1405</v>
      </c>
      <c r="F644" s="62" t="s">
        <v>132</v>
      </c>
    </row>
    <row r="645" spans="1:6" ht="14.25">
      <c r="A645" s="61">
        <v>643</v>
      </c>
      <c r="B645" s="62" t="s">
        <v>129</v>
      </c>
      <c r="C645" s="63" t="s">
        <v>1404</v>
      </c>
      <c r="D645" s="63" t="s">
        <v>1406</v>
      </c>
      <c r="E645" s="108" t="s">
        <v>1407</v>
      </c>
      <c r="F645" s="62" t="s">
        <v>132</v>
      </c>
    </row>
    <row r="646" spans="1:6" ht="14.25">
      <c r="A646" s="61">
        <v>644</v>
      </c>
      <c r="B646" s="62" t="s">
        <v>129</v>
      </c>
      <c r="C646" s="63" t="s">
        <v>1404</v>
      </c>
      <c r="D646" s="63" t="s">
        <v>1408</v>
      </c>
      <c r="E646" s="108" t="s">
        <v>1409</v>
      </c>
      <c r="F646" s="62" t="s">
        <v>132</v>
      </c>
    </row>
    <row r="647" spans="1:6" ht="14.25">
      <c r="A647" s="61">
        <v>645</v>
      </c>
      <c r="B647" s="62" t="s">
        <v>129</v>
      </c>
      <c r="C647" s="63" t="s">
        <v>1404</v>
      </c>
      <c r="D647" s="63" t="s">
        <v>1410</v>
      </c>
      <c r="E647" s="108" t="s">
        <v>1411</v>
      </c>
      <c r="F647" s="62" t="s">
        <v>132</v>
      </c>
    </row>
    <row r="648" spans="1:6" ht="14.25">
      <c r="A648" s="61">
        <v>646</v>
      </c>
      <c r="B648" s="62" t="s">
        <v>129</v>
      </c>
      <c r="C648" s="63" t="s">
        <v>1404</v>
      </c>
      <c r="D648" s="63" t="s">
        <v>1412</v>
      </c>
      <c r="E648" s="108" t="s">
        <v>1413</v>
      </c>
      <c r="F648" s="62" t="s">
        <v>132</v>
      </c>
    </row>
    <row r="649" spans="1:6" ht="14.25">
      <c r="A649" s="61">
        <v>647</v>
      </c>
      <c r="B649" s="62" t="s">
        <v>129</v>
      </c>
      <c r="C649" s="63" t="s">
        <v>1404</v>
      </c>
      <c r="D649" s="63" t="s">
        <v>1414</v>
      </c>
      <c r="E649" s="108" t="s">
        <v>1415</v>
      </c>
      <c r="F649" s="62" t="s">
        <v>132</v>
      </c>
    </row>
    <row r="650" spans="1:6" ht="14.25">
      <c r="A650" s="61">
        <v>648</v>
      </c>
      <c r="B650" s="62" t="s">
        <v>129</v>
      </c>
      <c r="C650" s="63" t="s">
        <v>1404</v>
      </c>
      <c r="D650" s="63" t="s">
        <v>1416</v>
      </c>
      <c r="E650" s="108" t="s">
        <v>1417</v>
      </c>
      <c r="F650" s="62" t="s">
        <v>132</v>
      </c>
    </row>
    <row r="651" spans="1:6" ht="14.25">
      <c r="A651" s="61">
        <v>649</v>
      </c>
      <c r="B651" s="62" t="s">
        <v>129</v>
      </c>
      <c r="C651" s="63" t="s">
        <v>1404</v>
      </c>
      <c r="D651" s="63" t="s">
        <v>1418</v>
      </c>
      <c r="E651" s="108" t="s">
        <v>1419</v>
      </c>
      <c r="F651" s="62" t="s">
        <v>132</v>
      </c>
    </row>
    <row r="652" spans="1:6" ht="14.25">
      <c r="A652" s="61">
        <v>650</v>
      </c>
      <c r="B652" s="62" t="s">
        <v>129</v>
      </c>
      <c r="C652" s="63" t="s">
        <v>1404</v>
      </c>
      <c r="D652" s="63" t="s">
        <v>1420</v>
      </c>
      <c r="E652" s="108" t="s">
        <v>1421</v>
      </c>
      <c r="F652" s="62" t="s">
        <v>132</v>
      </c>
    </row>
    <row r="653" spans="1:6" ht="14.25">
      <c r="A653" s="61">
        <v>651</v>
      </c>
      <c r="B653" s="62" t="s">
        <v>129</v>
      </c>
      <c r="C653" s="63" t="s">
        <v>1404</v>
      </c>
      <c r="D653" s="63" t="s">
        <v>1422</v>
      </c>
      <c r="E653" s="108" t="s">
        <v>1423</v>
      </c>
      <c r="F653" s="62" t="s">
        <v>132</v>
      </c>
    </row>
    <row r="654" spans="1:6" ht="14.25">
      <c r="A654" s="61">
        <v>652</v>
      </c>
      <c r="B654" s="62" t="s">
        <v>129</v>
      </c>
      <c r="C654" s="63" t="s">
        <v>1404</v>
      </c>
      <c r="D654" s="63" t="s">
        <v>1424</v>
      </c>
      <c r="E654" s="108" t="s">
        <v>1425</v>
      </c>
      <c r="F654" s="62" t="s">
        <v>132</v>
      </c>
    </row>
    <row r="655" spans="1:6" ht="14.25">
      <c r="A655" s="61">
        <v>653</v>
      </c>
      <c r="B655" s="62" t="s">
        <v>129</v>
      </c>
      <c r="C655" s="63" t="s">
        <v>1404</v>
      </c>
      <c r="D655" s="63" t="s">
        <v>282</v>
      </c>
      <c r="E655" s="108" t="s">
        <v>1426</v>
      </c>
      <c r="F655" s="62" t="s">
        <v>132</v>
      </c>
    </row>
    <row r="656" spans="1:6" ht="14.25">
      <c r="A656" s="61">
        <v>654</v>
      </c>
      <c r="B656" s="62" t="s">
        <v>129</v>
      </c>
      <c r="C656" s="63" t="s">
        <v>1427</v>
      </c>
      <c r="D656" s="63" t="s">
        <v>1427</v>
      </c>
      <c r="E656" s="108" t="s">
        <v>1428</v>
      </c>
      <c r="F656" s="62" t="s">
        <v>132</v>
      </c>
    </row>
    <row r="657" spans="1:6" ht="14.25">
      <c r="A657" s="61">
        <v>655</v>
      </c>
      <c r="B657" s="62" t="s">
        <v>129</v>
      </c>
      <c r="C657" s="63" t="s">
        <v>1427</v>
      </c>
      <c r="D657" s="63" t="s">
        <v>1429</v>
      </c>
      <c r="E657" s="108" t="s">
        <v>1430</v>
      </c>
      <c r="F657" s="62" t="s">
        <v>132</v>
      </c>
    </row>
    <row r="658" spans="1:6" ht="14.25">
      <c r="A658" s="61">
        <v>656</v>
      </c>
      <c r="B658" s="62" t="s">
        <v>129</v>
      </c>
      <c r="C658" s="63" t="s">
        <v>1427</v>
      </c>
      <c r="D658" s="63" t="s">
        <v>1431</v>
      </c>
      <c r="E658" s="108" t="s">
        <v>1432</v>
      </c>
      <c r="F658" s="62" t="s">
        <v>132</v>
      </c>
    </row>
    <row r="659" spans="1:6" ht="14.25">
      <c r="A659" s="61">
        <v>657</v>
      </c>
      <c r="B659" s="62" t="s">
        <v>129</v>
      </c>
      <c r="C659" s="63" t="s">
        <v>1427</v>
      </c>
      <c r="D659" s="63" t="s">
        <v>1433</v>
      </c>
      <c r="E659" s="108" t="s">
        <v>1434</v>
      </c>
      <c r="F659" s="62" t="s">
        <v>132</v>
      </c>
    </row>
    <row r="660" spans="1:6" ht="14.25">
      <c r="A660" s="61">
        <v>658</v>
      </c>
      <c r="B660" s="62" t="s">
        <v>129</v>
      </c>
      <c r="C660" s="63" t="s">
        <v>1427</v>
      </c>
      <c r="D660" s="63" t="s">
        <v>1435</v>
      </c>
      <c r="E660" s="108" t="s">
        <v>1436</v>
      </c>
      <c r="F660" s="62" t="s">
        <v>132</v>
      </c>
    </row>
    <row r="661" spans="1:6" ht="14.25">
      <c r="A661" s="61">
        <v>659</v>
      </c>
      <c r="B661" s="62" t="s">
        <v>129</v>
      </c>
      <c r="C661" s="63" t="s">
        <v>1427</v>
      </c>
      <c r="D661" s="63" t="s">
        <v>1437</v>
      </c>
      <c r="E661" s="108" t="s">
        <v>1438</v>
      </c>
      <c r="F661" s="62" t="s">
        <v>132</v>
      </c>
    </row>
    <row r="662" spans="1:6" ht="14.25">
      <c r="A662" s="61">
        <v>660</v>
      </c>
      <c r="B662" s="62" t="s">
        <v>129</v>
      </c>
      <c r="C662" s="63" t="s">
        <v>1427</v>
      </c>
      <c r="D662" s="63" t="s">
        <v>1439</v>
      </c>
      <c r="E662" s="108" t="s">
        <v>1440</v>
      </c>
      <c r="F662" s="62" t="s">
        <v>132</v>
      </c>
    </row>
    <row r="663" spans="1:6" ht="14.25">
      <c r="A663" s="61">
        <v>661</v>
      </c>
      <c r="B663" s="62" t="s">
        <v>129</v>
      </c>
      <c r="C663" s="63" t="s">
        <v>459</v>
      </c>
      <c r="D663" s="63" t="s">
        <v>1441</v>
      </c>
      <c r="E663" s="108" t="s">
        <v>1442</v>
      </c>
      <c r="F663" s="62" t="s">
        <v>132</v>
      </c>
    </row>
    <row r="664" spans="1:6" ht="14.25">
      <c r="A664" s="61">
        <v>662</v>
      </c>
      <c r="B664" s="62" t="s">
        <v>129</v>
      </c>
      <c r="C664" s="63" t="s">
        <v>459</v>
      </c>
      <c r="D664" s="63" t="s">
        <v>1443</v>
      </c>
      <c r="E664" s="108" t="s">
        <v>1444</v>
      </c>
      <c r="F664" s="62" t="s">
        <v>132</v>
      </c>
    </row>
    <row r="665" spans="1:6" ht="14.25">
      <c r="A665" s="61">
        <v>663</v>
      </c>
      <c r="B665" s="62" t="s">
        <v>129</v>
      </c>
      <c r="C665" s="63" t="s">
        <v>459</v>
      </c>
      <c r="D665" s="63" t="s">
        <v>1445</v>
      </c>
      <c r="E665" s="108" t="s">
        <v>1446</v>
      </c>
      <c r="F665" s="62" t="s">
        <v>132</v>
      </c>
    </row>
    <row r="666" spans="1:6" ht="14.25">
      <c r="A666" s="61">
        <v>664</v>
      </c>
      <c r="B666" s="62" t="s">
        <v>129</v>
      </c>
      <c r="C666" s="63" t="s">
        <v>459</v>
      </c>
      <c r="D666" s="63" t="s">
        <v>1447</v>
      </c>
      <c r="E666" s="108" t="s">
        <v>1448</v>
      </c>
      <c r="F666" s="62" t="s">
        <v>132</v>
      </c>
    </row>
    <row r="667" spans="1:6" ht="14.25">
      <c r="A667" s="61">
        <v>665</v>
      </c>
      <c r="B667" s="62" t="s">
        <v>129</v>
      </c>
      <c r="C667" s="63" t="s">
        <v>459</v>
      </c>
      <c r="D667" s="63" t="s">
        <v>1449</v>
      </c>
      <c r="E667" s="108" t="s">
        <v>1450</v>
      </c>
      <c r="F667" s="62" t="s">
        <v>132</v>
      </c>
    </row>
    <row r="668" spans="1:6" ht="14.25">
      <c r="A668" s="61">
        <v>666</v>
      </c>
      <c r="B668" s="62" t="s">
        <v>129</v>
      </c>
      <c r="C668" s="63" t="s">
        <v>459</v>
      </c>
      <c r="D668" s="63" t="s">
        <v>1451</v>
      </c>
      <c r="E668" s="108" t="s">
        <v>1452</v>
      </c>
      <c r="F668" s="62" t="s">
        <v>132</v>
      </c>
    </row>
    <row r="669" spans="1:6" ht="14.25">
      <c r="A669" s="61">
        <v>667</v>
      </c>
      <c r="B669" s="62" t="s">
        <v>129</v>
      </c>
      <c r="C669" s="63" t="s">
        <v>459</v>
      </c>
      <c r="D669" s="63" t="s">
        <v>1453</v>
      </c>
      <c r="E669" s="108" t="s">
        <v>1454</v>
      </c>
      <c r="F669" s="62" t="s">
        <v>132</v>
      </c>
    </row>
    <row r="670" spans="1:6" ht="14.25">
      <c r="A670" s="61">
        <v>668</v>
      </c>
      <c r="B670" s="62" t="s">
        <v>129</v>
      </c>
      <c r="C670" s="63" t="s">
        <v>1099</v>
      </c>
      <c r="D670" s="63" t="s">
        <v>1099</v>
      </c>
      <c r="E670" s="108" t="s">
        <v>1455</v>
      </c>
      <c r="F670" s="62" t="s">
        <v>132</v>
      </c>
    </row>
    <row r="671" spans="1:6" ht="14.25">
      <c r="A671" s="61">
        <v>669</v>
      </c>
      <c r="B671" s="62" t="s">
        <v>129</v>
      </c>
      <c r="C671" s="63" t="s">
        <v>1099</v>
      </c>
      <c r="D671" s="63" t="s">
        <v>1456</v>
      </c>
      <c r="E671" s="108" t="s">
        <v>1457</v>
      </c>
      <c r="F671" s="62" t="s">
        <v>132</v>
      </c>
    </row>
    <row r="672" spans="1:6" ht="14.25">
      <c r="A672" s="61">
        <v>670</v>
      </c>
      <c r="B672" s="62" t="s">
        <v>129</v>
      </c>
      <c r="C672" s="63" t="s">
        <v>1099</v>
      </c>
      <c r="D672" s="63" t="s">
        <v>1458</v>
      </c>
      <c r="E672" s="108" t="s">
        <v>1459</v>
      </c>
      <c r="F672" s="62" t="s">
        <v>132</v>
      </c>
    </row>
    <row r="673" spans="1:6" ht="14.25">
      <c r="A673" s="61">
        <v>671</v>
      </c>
      <c r="B673" s="62" t="s">
        <v>129</v>
      </c>
      <c r="C673" s="63" t="s">
        <v>1099</v>
      </c>
      <c r="D673" s="63" t="s">
        <v>1460</v>
      </c>
      <c r="E673" s="108" t="s">
        <v>1461</v>
      </c>
      <c r="F673" s="62" t="s">
        <v>132</v>
      </c>
    </row>
    <row r="674" spans="1:6" ht="14.25">
      <c r="A674" s="61">
        <v>672</v>
      </c>
      <c r="B674" s="62" t="s">
        <v>129</v>
      </c>
      <c r="C674" s="63" t="s">
        <v>1099</v>
      </c>
      <c r="D674" s="63" t="s">
        <v>1462</v>
      </c>
      <c r="E674" s="108" t="s">
        <v>1463</v>
      </c>
      <c r="F674" s="62" t="s">
        <v>132</v>
      </c>
    </row>
    <row r="675" spans="1:6" ht="14.25">
      <c r="A675" s="61">
        <v>673</v>
      </c>
      <c r="B675" s="62" t="s">
        <v>129</v>
      </c>
      <c r="C675" s="63" t="s">
        <v>1099</v>
      </c>
      <c r="D675" s="63" t="s">
        <v>1464</v>
      </c>
      <c r="E675" s="108" t="s">
        <v>1465</v>
      </c>
      <c r="F675" s="62" t="s">
        <v>132</v>
      </c>
    </row>
    <row r="676" spans="1:6" ht="14.25">
      <c r="A676" s="61">
        <v>674</v>
      </c>
      <c r="B676" s="62" t="s">
        <v>129</v>
      </c>
      <c r="C676" s="63" t="s">
        <v>1099</v>
      </c>
      <c r="D676" s="63" t="s">
        <v>1466</v>
      </c>
      <c r="E676" s="108" t="s">
        <v>1467</v>
      </c>
      <c r="F676" s="62" t="s">
        <v>132</v>
      </c>
    </row>
    <row r="677" spans="1:6" ht="14.25">
      <c r="A677" s="61">
        <v>675</v>
      </c>
      <c r="B677" s="62" t="s">
        <v>129</v>
      </c>
      <c r="C677" s="63" t="s">
        <v>1099</v>
      </c>
      <c r="D677" s="63" t="s">
        <v>1468</v>
      </c>
      <c r="E677" s="108" t="s">
        <v>1469</v>
      </c>
      <c r="F677" s="62" t="s">
        <v>132</v>
      </c>
    </row>
    <row r="678" spans="1:6" ht="14.25">
      <c r="A678" s="61">
        <v>676</v>
      </c>
      <c r="B678" s="62" t="s">
        <v>129</v>
      </c>
      <c r="C678" s="63" t="s">
        <v>1099</v>
      </c>
      <c r="D678" s="63" t="s">
        <v>1470</v>
      </c>
      <c r="E678" s="108" t="s">
        <v>1471</v>
      </c>
      <c r="F678" s="62" t="s">
        <v>132</v>
      </c>
    </row>
    <row r="679" spans="1:6" ht="14.25">
      <c r="A679" s="61">
        <v>677</v>
      </c>
      <c r="B679" s="62" t="s">
        <v>129</v>
      </c>
      <c r="C679" s="63" t="s">
        <v>1099</v>
      </c>
      <c r="D679" s="63" t="s">
        <v>1472</v>
      </c>
      <c r="E679" s="108" t="s">
        <v>1473</v>
      </c>
      <c r="F679" s="62" t="s">
        <v>132</v>
      </c>
    </row>
    <row r="680" spans="1:6" ht="14.25">
      <c r="A680" s="61">
        <v>678</v>
      </c>
      <c r="B680" s="62" t="s">
        <v>129</v>
      </c>
      <c r="C680" s="63" t="s">
        <v>1099</v>
      </c>
      <c r="D680" s="63" t="s">
        <v>1474</v>
      </c>
      <c r="E680" s="108" t="s">
        <v>1475</v>
      </c>
      <c r="F680" s="62" t="s">
        <v>132</v>
      </c>
    </row>
    <row r="681" spans="1:6" ht="14.25">
      <c r="A681" s="61">
        <v>679</v>
      </c>
      <c r="B681" s="62" t="s">
        <v>129</v>
      </c>
      <c r="C681" s="63" t="s">
        <v>1099</v>
      </c>
      <c r="D681" s="63" t="s">
        <v>1476</v>
      </c>
      <c r="E681" s="108" t="s">
        <v>1477</v>
      </c>
      <c r="F681" s="62" t="s">
        <v>132</v>
      </c>
    </row>
    <row r="682" spans="1:6" ht="14.25">
      <c r="A682" s="61">
        <v>680</v>
      </c>
      <c r="B682" s="62" t="s">
        <v>129</v>
      </c>
      <c r="C682" s="63" t="s">
        <v>1099</v>
      </c>
      <c r="D682" s="63" t="s">
        <v>1478</v>
      </c>
      <c r="E682" s="108" t="s">
        <v>1479</v>
      </c>
      <c r="F682" s="62" t="s">
        <v>132</v>
      </c>
    </row>
    <row r="683" spans="1:6" ht="14.25">
      <c r="A683" s="61">
        <v>681</v>
      </c>
      <c r="B683" s="62" t="s">
        <v>129</v>
      </c>
      <c r="C683" s="63" t="s">
        <v>1480</v>
      </c>
      <c r="D683" s="63" t="s">
        <v>1480</v>
      </c>
      <c r="E683" s="108" t="s">
        <v>1481</v>
      </c>
      <c r="F683" s="62" t="s">
        <v>132</v>
      </c>
    </row>
    <row r="684" spans="1:6" ht="14.25">
      <c r="A684" s="61">
        <v>682</v>
      </c>
      <c r="B684" s="62" t="s">
        <v>129</v>
      </c>
      <c r="C684" s="63" t="s">
        <v>1480</v>
      </c>
      <c r="D684" s="63" t="s">
        <v>1482</v>
      </c>
      <c r="E684" s="108" t="s">
        <v>1483</v>
      </c>
      <c r="F684" s="62" t="s">
        <v>132</v>
      </c>
    </row>
    <row r="685" spans="1:6" ht="14.25">
      <c r="A685" s="61">
        <v>683</v>
      </c>
      <c r="B685" s="62" t="s">
        <v>129</v>
      </c>
      <c r="C685" s="63" t="s">
        <v>1480</v>
      </c>
      <c r="D685" s="63" t="s">
        <v>406</v>
      </c>
      <c r="E685" s="108" t="s">
        <v>1484</v>
      </c>
      <c r="F685" s="62" t="s">
        <v>132</v>
      </c>
    </row>
    <row r="686" spans="1:6" ht="14.25">
      <c r="A686" s="61">
        <v>684</v>
      </c>
      <c r="B686" s="62" t="s">
        <v>129</v>
      </c>
      <c r="C686" s="63" t="s">
        <v>1480</v>
      </c>
      <c r="D686" s="63" t="s">
        <v>1485</v>
      </c>
      <c r="E686" s="108" t="s">
        <v>1486</v>
      </c>
      <c r="F686" s="62" t="s">
        <v>132</v>
      </c>
    </row>
    <row r="687" spans="1:6" ht="14.25">
      <c r="A687" s="61">
        <v>685</v>
      </c>
      <c r="B687" s="62" t="s">
        <v>129</v>
      </c>
      <c r="C687" s="63" t="s">
        <v>488</v>
      </c>
      <c r="D687" s="63" t="s">
        <v>488</v>
      </c>
      <c r="E687" s="108" t="s">
        <v>1487</v>
      </c>
      <c r="F687" s="62" t="s">
        <v>132</v>
      </c>
    </row>
    <row r="688" spans="1:6" ht="14.25">
      <c r="A688" s="61">
        <v>686</v>
      </c>
      <c r="B688" s="62" t="s">
        <v>129</v>
      </c>
      <c r="C688" s="63" t="s">
        <v>488</v>
      </c>
      <c r="D688" s="63" t="s">
        <v>1488</v>
      </c>
      <c r="E688" s="108" t="s">
        <v>1489</v>
      </c>
      <c r="F688" s="62" t="s">
        <v>132</v>
      </c>
    </row>
    <row r="689" spans="1:6" ht="14.25">
      <c r="A689" s="61">
        <v>687</v>
      </c>
      <c r="B689" s="62" t="s">
        <v>129</v>
      </c>
      <c r="C689" s="63" t="s">
        <v>488</v>
      </c>
      <c r="D689" s="63" t="s">
        <v>1490</v>
      </c>
      <c r="E689" s="108" t="s">
        <v>1491</v>
      </c>
      <c r="F689" s="62" t="s">
        <v>132</v>
      </c>
    </row>
    <row r="690" spans="1:6" ht="14.25">
      <c r="A690" s="61">
        <v>688</v>
      </c>
      <c r="B690" s="62" t="s">
        <v>129</v>
      </c>
      <c r="C690" s="63" t="s">
        <v>488</v>
      </c>
      <c r="D690" s="63" t="s">
        <v>1492</v>
      </c>
      <c r="E690" s="108" t="s">
        <v>1493</v>
      </c>
      <c r="F690" s="62" t="s">
        <v>132</v>
      </c>
    </row>
    <row r="691" spans="1:6" ht="14.25">
      <c r="A691" s="61">
        <v>689</v>
      </c>
      <c r="B691" s="62" t="s">
        <v>129</v>
      </c>
      <c r="C691" s="63" t="s">
        <v>488</v>
      </c>
      <c r="D691" s="63" t="s">
        <v>1494</v>
      </c>
      <c r="E691" s="108" t="s">
        <v>1495</v>
      </c>
      <c r="F691" s="62" t="s">
        <v>132</v>
      </c>
    </row>
    <row r="692" spans="1:6" ht="14.25">
      <c r="A692" s="61">
        <v>690</v>
      </c>
      <c r="B692" s="62" t="s">
        <v>129</v>
      </c>
      <c r="C692" s="63" t="s">
        <v>488</v>
      </c>
      <c r="D692" s="63" t="s">
        <v>1124</v>
      </c>
      <c r="E692" s="108" t="s">
        <v>1496</v>
      </c>
      <c r="F692" s="62" t="s">
        <v>132</v>
      </c>
    </row>
    <row r="693" spans="1:6" ht="14.25">
      <c r="A693" s="61">
        <v>691</v>
      </c>
      <c r="B693" s="62" t="s">
        <v>129</v>
      </c>
      <c r="C693" s="63" t="s">
        <v>488</v>
      </c>
      <c r="D693" s="63" t="s">
        <v>1497</v>
      </c>
      <c r="E693" s="108" t="s">
        <v>1498</v>
      </c>
      <c r="F693" s="62" t="s">
        <v>132</v>
      </c>
    </row>
    <row r="694" spans="1:6" ht="14.25">
      <c r="A694" s="61">
        <v>692</v>
      </c>
      <c r="B694" s="62" t="s">
        <v>129</v>
      </c>
      <c r="C694" s="63" t="s">
        <v>488</v>
      </c>
      <c r="D694" s="63" t="s">
        <v>1499</v>
      </c>
      <c r="E694" s="108" t="s">
        <v>1500</v>
      </c>
      <c r="F694" s="62" t="s">
        <v>132</v>
      </c>
    </row>
    <row r="695" spans="1:6" ht="14.25">
      <c r="A695" s="61">
        <v>693</v>
      </c>
      <c r="B695" s="62" t="s">
        <v>129</v>
      </c>
      <c r="C695" s="63" t="s">
        <v>488</v>
      </c>
      <c r="D695" s="63" t="s">
        <v>1501</v>
      </c>
      <c r="E695" s="108" t="s">
        <v>1502</v>
      </c>
      <c r="F695" s="62" t="s">
        <v>132</v>
      </c>
    </row>
    <row r="696" spans="1:6" ht="14.25">
      <c r="A696" s="61">
        <v>694</v>
      </c>
      <c r="B696" s="62" t="s">
        <v>129</v>
      </c>
      <c r="C696" s="63" t="s">
        <v>488</v>
      </c>
      <c r="D696" s="63" t="s">
        <v>1503</v>
      </c>
      <c r="E696" s="108" t="s">
        <v>1504</v>
      </c>
      <c r="F696" s="62" t="s">
        <v>132</v>
      </c>
    </row>
    <row r="697" spans="1:6" ht="14.25">
      <c r="A697" s="61">
        <v>695</v>
      </c>
      <c r="B697" s="62" t="s">
        <v>129</v>
      </c>
      <c r="C697" s="63" t="s">
        <v>488</v>
      </c>
      <c r="D697" s="63" t="s">
        <v>1505</v>
      </c>
      <c r="E697" s="108" t="s">
        <v>1506</v>
      </c>
      <c r="F697" s="62" t="s">
        <v>132</v>
      </c>
    </row>
    <row r="698" spans="1:6" ht="14.25">
      <c r="A698" s="61">
        <v>696</v>
      </c>
      <c r="B698" s="62" t="s">
        <v>1507</v>
      </c>
      <c r="C698" s="63" t="s">
        <v>1508</v>
      </c>
      <c r="D698" s="63" t="s">
        <v>1508</v>
      </c>
      <c r="E698" s="108" t="s">
        <v>1509</v>
      </c>
      <c r="F698" s="62" t="s">
        <v>1510</v>
      </c>
    </row>
    <row r="699" spans="1:6" ht="14.25">
      <c r="A699" s="61">
        <v>697</v>
      </c>
      <c r="B699" s="62" t="s">
        <v>1507</v>
      </c>
      <c r="C699" s="63" t="s">
        <v>1508</v>
      </c>
      <c r="D699" s="63" t="s">
        <v>1406</v>
      </c>
      <c r="E699" s="108" t="s">
        <v>1511</v>
      </c>
      <c r="F699" s="62" t="s">
        <v>1510</v>
      </c>
    </row>
    <row r="700" spans="1:6" ht="14.25">
      <c r="A700" s="61">
        <v>698</v>
      </c>
      <c r="B700" s="62" t="s">
        <v>1507</v>
      </c>
      <c r="C700" s="63" t="s">
        <v>1508</v>
      </c>
      <c r="D700" s="63" t="s">
        <v>1512</v>
      </c>
      <c r="E700" s="108" t="s">
        <v>1513</v>
      </c>
      <c r="F700" s="62" t="s">
        <v>1510</v>
      </c>
    </row>
    <row r="701" spans="1:6" ht="14.25">
      <c r="A701" s="61">
        <v>699</v>
      </c>
      <c r="B701" s="62" t="s">
        <v>1507</v>
      </c>
      <c r="C701" s="63" t="s">
        <v>1508</v>
      </c>
      <c r="D701" s="63" t="s">
        <v>1514</v>
      </c>
      <c r="E701" s="108" t="s">
        <v>1515</v>
      </c>
      <c r="F701" s="62" t="s">
        <v>1510</v>
      </c>
    </row>
    <row r="702" spans="1:6" ht="14.25">
      <c r="A702" s="61">
        <v>700</v>
      </c>
      <c r="B702" s="62" t="s">
        <v>1507</v>
      </c>
      <c r="C702" s="63" t="s">
        <v>1508</v>
      </c>
      <c r="D702" s="63" t="s">
        <v>1516</v>
      </c>
      <c r="E702" s="108" t="s">
        <v>1517</v>
      </c>
      <c r="F702" s="62" t="s">
        <v>1510</v>
      </c>
    </row>
    <row r="703" spans="1:6" ht="14.25">
      <c r="A703" s="61">
        <v>701</v>
      </c>
      <c r="B703" s="62" t="s">
        <v>1507</v>
      </c>
      <c r="C703" s="63" t="s">
        <v>1508</v>
      </c>
      <c r="D703" s="63" t="s">
        <v>1518</v>
      </c>
      <c r="E703" s="108" t="s">
        <v>1519</v>
      </c>
      <c r="F703" s="62" t="s">
        <v>1510</v>
      </c>
    </row>
    <row r="704" spans="1:6" ht="14.25">
      <c r="A704" s="61">
        <v>702</v>
      </c>
      <c r="B704" s="62" t="s">
        <v>1507</v>
      </c>
      <c r="C704" s="63" t="s">
        <v>1508</v>
      </c>
      <c r="D704" s="63" t="s">
        <v>1520</v>
      </c>
      <c r="E704" s="108" t="s">
        <v>1521</v>
      </c>
      <c r="F704" s="62" t="s">
        <v>1510</v>
      </c>
    </row>
    <row r="705" spans="1:6" ht="14.25">
      <c r="A705" s="61">
        <v>703</v>
      </c>
      <c r="B705" s="62" t="s">
        <v>129</v>
      </c>
      <c r="C705" s="63" t="s">
        <v>1522</v>
      </c>
      <c r="D705" s="63" t="s">
        <v>1522</v>
      </c>
      <c r="E705" s="108" t="s">
        <v>1523</v>
      </c>
      <c r="F705" s="62" t="s">
        <v>132</v>
      </c>
    </row>
    <row r="706" spans="1:6" ht="14.25">
      <c r="A706" s="61">
        <v>704</v>
      </c>
      <c r="B706" s="62" t="s">
        <v>129</v>
      </c>
      <c r="C706" s="63" t="s">
        <v>1522</v>
      </c>
      <c r="D706" s="63" t="s">
        <v>1524</v>
      </c>
      <c r="E706" s="108" t="s">
        <v>1525</v>
      </c>
      <c r="F706" s="62" t="s">
        <v>132</v>
      </c>
    </row>
    <row r="707" spans="1:6" ht="14.25">
      <c r="A707" s="61">
        <v>705</v>
      </c>
      <c r="B707" s="62" t="s">
        <v>129</v>
      </c>
      <c r="C707" s="63" t="s">
        <v>1522</v>
      </c>
      <c r="D707" s="63" t="s">
        <v>1526</v>
      </c>
      <c r="E707" s="108" t="s">
        <v>1527</v>
      </c>
      <c r="F707" s="62" t="s">
        <v>132</v>
      </c>
    </row>
    <row r="708" spans="1:6" ht="14.25">
      <c r="A708" s="61">
        <v>706</v>
      </c>
      <c r="B708" s="62" t="s">
        <v>129</v>
      </c>
      <c r="C708" s="63" t="s">
        <v>1522</v>
      </c>
      <c r="D708" s="63" t="s">
        <v>251</v>
      </c>
      <c r="E708" s="108" t="s">
        <v>1528</v>
      </c>
      <c r="F708" s="62" t="s">
        <v>132</v>
      </c>
    </row>
    <row r="709" spans="1:6" ht="14.25">
      <c r="A709" s="61">
        <v>707</v>
      </c>
      <c r="B709" s="62" t="s">
        <v>129</v>
      </c>
      <c r="C709" s="63" t="s">
        <v>1522</v>
      </c>
      <c r="D709" s="63" t="s">
        <v>1529</v>
      </c>
      <c r="E709" s="108" t="s">
        <v>1530</v>
      </c>
      <c r="F709" s="62" t="s">
        <v>132</v>
      </c>
    </row>
    <row r="710" spans="1:6" ht="14.25">
      <c r="A710" s="61">
        <v>708</v>
      </c>
      <c r="B710" s="62" t="s">
        <v>129</v>
      </c>
      <c r="C710" s="63" t="s">
        <v>1522</v>
      </c>
      <c r="D710" s="63" t="s">
        <v>1531</v>
      </c>
      <c r="E710" s="108" t="s">
        <v>1532</v>
      </c>
      <c r="F710" s="62" t="s">
        <v>132</v>
      </c>
    </row>
    <row r="711" spans="1:6" ht="14.25">
      <c r="A711" s="61">
        <v>709</v>
      </c>
      <c r="B711" s="62" t="s">
        <v>129</v>
      </c>
      <c r="C711" s="63" t="s">
        <v>1522</v>
      </c>
      <c r="D711" s="63" t="s">
        <v>1533</v>
      </c>
      <c r="E711" s="108" t="s">
        <v>1534</v>
      </c>
      <c r="F711" s="62" t="s">
        <v>132</v>
      </c>
    </row>
    <row r="712" spans="1:6" ht="14.25">
      <c r="A712" s="61">
        <v>710</v>
      </c>
      <c r="B712" s="62" t="s">
        <v>129</v>
      </c>
      <c r="C712" s="63" t="s">
        <v>1522</v>
      </c>
      <c r="D712" s="63" t="s">
        <v>1535</v>
      </c>
      <c r="E712" s="108" t="s">
        <v>1536</v>
      </c>
      <c r="F712" s="62" t="s">
        <v>132</v>
      </c>
    </row>
    <row r="713" spans="1:6" ht="14.25">
      <c r="A713" s="61">
        <v>711</v>
      </c>
      <c r="B713" s="62" t="s">
        <v>129</v>
      </c>
      <c r="C713" s="63" t="s">
        <v>1537</v>
      </c>
      <c r="D713" s="63" t="s">
        <v>1537</v>
      </c>
      <c r="E713" s="108" t="s">
        <v>1538</v>
      </c>
      <c r="F713" s="62" t="s">
        <v>132</v>
      </c>
    </row>
    <row r="714" spans="1:6" ht="14.25">
      <c r="A714" s="61">
        <v>712</v>
      </c>
      <c r="B714" s="62" t="s">
        <v>129</v>
      </c>
      <c r="C714" s="63" t="s">
        <v>1537</v>
      </c>
      <c r="D714" s="63" t="s">
        <v>1539</v>
      </c>
      <c r="E714" s="108" t="s">
        <v>1540</v>
      </c>
      <c r="F714" s="62" t="s">
        <v>132</v>
      </c>
    </row>
    <row r="715" spans="1:6" ht="14.25">
      <c r="A715" s="61">
        <v>713</v>
      </c>
      <c r="B715" s="62" t="s">
        <v>129</v>
      </c>
      <c r="C715" s="63" t="s">
        <v>1537</v>
      </c>
      <c r="D715" s="63" t="s">
        <v>1541</v>
      </c>
      <c r="E715" s="108" t="s">
        <v>1542</v>
      </c>
      <c r="F715" s="62" t="s">
        <v>132</v>
      </c>
    </row>
    <row r="716" spans="1:6" ht="14.25">
      <c r="A716" s="61">
        <v>714</v>
      </c>
      <c r="B716" s="62" t="s">
        <v>129</v>
      </c>
      <c r="C716" s="63" t="s">
        <v>1537</v>
      </c>
      <c r="D716" s="63" t="s">
        <v>1543</v>
      </c>
      <c r="E716" s="108" t="s">
        <v>1544</v>
      </c>
      <c r="F716" s="62" t="s">
        <v>132</v>
      </c>
    </row>
    <row r="717" spans="1:6" ht="14.25">
      <c r="A717" s="61">
        <v>715</v>
      </c>
      <c r="B717" s="62" t="s">
        <v>129</v>
      </c>
      <c r="C717" s="63" t="s">
        <v>1537</v>
      </c>
      <c r="D717" s="63" t="s">
        <v>1545</v>
      </c>
      <c r="E717" s="108" t="s">
        <v>1546</v>
      </c>
      <c r="F717" s="62" t="s">
        <v>132</v>
      </c>
    </row>
    <row r="718" spans="1:6" ht="14.25">
      <c r="A718" s="61">
        <v>716</v>
      </c>
      <c r="B718" s="62" t="s">
        <v>129</v>
      </c>
      <c r="C718" s="63" t="s">
        <v>1537</v>
      </c>
      <c r="D718" s="63" t="s">
        <v>1547</v>
      </c>
      <c r="E718" s="108" t="s">
        <v>1548</v>
      </c>
      <c r="F718" s="62" t="s">
        <v>132</v>
      </c>
    </row>
    <row r="719" spans="1:6" ht="14.25">
      <c r="A719" s="61">
        <v>717</v>
      </c>
      <c r="B719" s="62" t="s">
        <v>129</v>
      </c>
      <c r="C719" s="63" t="s">
        <v>1537</v>
      </c>
      <c r="D719" s="63" t="s">
        <v>1549</v>
      </c>
      <c r="E719" s="108" t="s">
        <v>1550</v>
      </c>
      <c r="F719" s="62" t="s">
        <v>132</v>
      </c>
    </row>
    <row r="720" spans="1:6" ht="14.25">
      <c r="A720" s="61">
        <v>718</v>
      </c>
      <c r="B720" s="62" t="s">
        <v>129</v>
      </c>
      <c r="C720" s="63" t="s">
        <v>389</v>
      </c>
      <c r="D720" s="63" t="s">
        <v>389</v>
      </c>
      <c r="E720" s="108" t="s">
        <v>1551</v>
      </c>
      <c r="F720" s="62" t="s">
        <v>132</v>
      </c>
    </row>
    <row r="721" spans="1:6" ht="14.25">
      <c r="A721" s="61">
        <v>719</v>
      </c>
      <c r="B721" s="62" t="s">
        <v>129</v>
      </c>
      <c r="C721" s="63" t="s">
        <v>389</v>
      </c>
      <c r="D721" s="63" t="s">
        <v>1552</v>
      </c>
      <c r="E721" s="108" t="s">
        <v>1553</v>
      </c>
      <c r="F721" s="62" t="s">
        <v>132</v>
      </c>
    </row>
    <row r="722" spans="1:6" ht="14.25">
      <c r="A722" s="61">
        <v>720</v>
      </c>
      <c r="B722" s="62" t="s">
        <v>129</v>
      </c>
      <c r="C722" s="63" t="s">
        <v>389</v>
      </c>
      <c r="D722" s="63" t="s">
        <v>1554</v>
      </c>
      <c r="E722" s="108" t="s">
        <v>1555</v>
      </c>
      <c r="F722" s="62" t="s">
        <v>132</v>
      </c>
    </row>
    <row r="723" spans="1:6" ht="14.25">
      <c r="A723" s="61">
        <v>721</v>
      </c>
      <c r="B723" s="62" t="s">
        <v>129</v>
      </c>
      <c r="C723" s="63" t="s">
        <v>389</v>
      </c>
      <c r="D723" s="63" t="s">
        <v>1556</v>
      </c>
      <c r="E723" s="108" t="s">
        <v>1557</v>
      </c>
      <c r="F723" s="62" t="s">
        <v>132</v>
      </c>
    </row>
    <row r="724" spans="1:6" ht="14.25">
      <c r="A724" s="61">
        <v>722</v>
      </c>
      <c r="B724" s="62" t="s">
        <v>129</v>
      </c>
      <c r="C724" s="63" t="s">
        <v>389</v>
      </c>
      <c r="D724" s="63" t="s">
        <v>1558</v>
      </c>
      <c r="E724" s="108" t="s">
        <v>1559</v>
      </c>
      <c r="F724" s="62" t="s">
        <v>132</v>
      </c>
    </row>
    <row r="725" spans="1:6" ht="14.25">
      <c r="A725" s="61">
        <v>723</v>
      </c>
      <c r="B725" s="62" t="s">
        <v>129</v>
      </c>
      <c r="C725" s="63" t="s">
        <v>389</v>
      </c>
      <c r="D725" s="63" t="s">
        <v>1560</v>
      </c>
      <c r="E725" s="108" t="s">
        <v>1561</v>
      </c>
      <c r="F725" s="62" t="s">
        <v>132</v>
      </c>
    </row>
    <row r="726" spans="1:6" ht="14.25">
      <c r="A726" s="61">
        <v>724</v>
      </c>
      <c r="B726" s="62" t="s">
        <v>129</v>
      </c>
      <c r="C726" s="63" t="s">
        <v>389</v>
      </c>
      <c r="D726" s="63" t="s">
        <v>1562</v>
      </c>
      <c r="E726" s="108" t="s">
        <v>1563</v>
      </c>
      <c r="F726" s="62" t="s">
        <v>132</v>
      </c>
    </row>
    <row r="727" spans="1:6" ht="14.25">
      <c r="A727" s="61">
        <v>725</v>
      </c>
      <c r="B727" s="62" t="s">
        <v>129</v>
      </c>
      <c r="C727" s="63" t="s">
        <v>389</v>
      </c>
      <c r="D727" s="63" t="s">
        <v>1564</v>
      </c>
      <c r="E727" s="108" t="s">
        <v>1565</v>
      </c>
      <c r="F727" s="62" t="s">
        <v>132</v>
      </c>
    </row>
    <row r="728" spans="1:6" ht="14.25">
      <c r="A728" s="61">
        <v>726</v>
      </c>
      <c r="B728" s="62" t="s">
        <v>129</v>
      </c>
      <c r="C728" s="63" t="s">
        <v>389</v>
      </c>
      <c r="D728" s="63" t="s">
        <v>1566</v>
      </c>
      <c r="E728" s="108" t="s">
        <v>1567</v>
      </c>
      <c r="F728" s="62" t="s">
        <v>132</v>
      </c>
    </row>
    <row r="729" spans="1:6" ht="14.25">
      <c r="A729" s="61">
        <v>727</v>
      </c>
      <c r="B729" s="62" t="s">
        <v>129</v>
      </c>
      <c r="C729" s="63" t="s">
        <v>1568</v>
      </c>
      <c r="D729" s="63" t="s">
        <v>1568</v>
      </c>
      <c r="E729" s="108" t="s">
        <v>1569</v>
      </c>
      <c r="F729" s="62" t="s">
        <v>132</v>
      </c>
    </row>
    <row r="730" spans="1:6" ht="14.25">
      <c r="A730" s="61">
        <v>728</v>
      </c>
      <c r="B730" s="62" t="s">
        <v>129</v>
      </c>
      <c r="C730" s="63" t="s">
        <v>1568</v>
      </c>
      <c r="D730" s="63" t="s">
        <v>1570</v>
      </c>
      <c r="E730" s="108" t="s">
        <v>1571</v>
      </c>
      <c r="F730" s="62" t="s">
        <v>132</v>
      </c>
    </row>
    <row r="731" spans="1:6" ht="14.25">
      <c r="A731" s="61">
        <v>729</v>
      </c>
      <c r="B731" s="62" t="s">
        <v>129</v>
      </c>
      <c r="C731" s="63" t="s">
        <v>1568</v>
      </c>
      <c r="D731" s="63" t="s">
        <v>1572</v>
      </c>
      <c r="E731" s="108" t="s">
        <v>1573</v>
      </c>
      <c r="F731" s="62" t="s">
        <v>132</v>
      </c>
    </row>
    <row r="732" spans="1:6" ht="14.25">
      <c r="A732" s="61">
        <v>730</v>
      </c>
      <c r="B732" s="62" t="s">
        <v>129</v>
      </c>
      <c r="C732" s="63" t="s">
        <v>1568</v>
      </c>
      <c r="D732" s="63" t="s">
        <v>1574</v>
      </c>
      <c r="E732" s="108" t="s">
        <v>1575</v>
      </c>
      <c r="F732" s="62" t="s">
        <v>132</v>
      </c>
    </row>
    <row r="733" spans="1:6" ht="14.25">
      <c r="A733" s="61">
        <v>731</v>
      </c>
      <c r="B733" s="62" t="s">
        <v>129</v>
      </c>
      <c r="C733" s="63" t="s">
        <v>1568</v>
      </c>
      <c r="D733" s="63" t="s">
        <v>1576</v>
      </c>
      <c r="E733" s="108" t="s">
        <v>1577</v>
      </c>
      <c r="F733" s="62" t="s">
        <v>132</v>
      </c>
    </row>
    <row r="734" spans="1:6" ht="14.25">
      <c r="A734" s="61">
        <v>732</v>
      </c>
      <c r="B734" s="62" t="s">
        <v>129</v>
      </c>
      <c r="C734" s="63" t="s">
        <v>1568</v>
      </c>
      <c r="D734" s="63" t="s">
        <v>1578</v>
      </c>
      <c r="E734" s="108" t="s">
        <v>1579</v>
      </c>
      <c r="F734" s="62" t="s">
        <v>132</v>
      </c>
    </row>
    <row r="735" spans="1:6" ht="14.25">
      <c r="A735" s="61">
        <v>733</v>
      </c>
      <c r="B735" s="62" t="s">
        <v>129</v>
      </c>
      <c r="C735" s="63" t="s">
        <v>1568</v>
      </c>
      <c r="D735" s="63" t="s">
        <v>1580</v>
      </c>
      <c r="E735" s="108" t="s">
        <v>1581</v>
      </c>
      <c r="F735" s="62" t="s">
        <v>132</v>
      </c>
    </row>
    <row r="736" spans="1:6" ht="14.25">
      <c r="A736" s="61">
        <v>734</v>
      </c>
      <c r="B736" s="62" t="s">
        <v>129</v>
      </c>
      <c r="C736" s="63" t="s">
        <v>1568</v>
      </c>
      <c r="D736" s="63" t="s">
        <v>1582</v>
      </c>
      <c r="E736" s="108" t="s">
        <v>1583</v>
      </c>
      <c r="F736" s="62" t="s">
        <v>132</v>
      </c>
    </row>
    <row r="737" spans="1:6" ht="14.25">
      <c r="A737" s="61">
        <v>735</v>
      </c>
      <c r="B737" s="62" t="s">
        <v>129</v>
      </c>
      <c r="C737" s="63" t="s">
        <v>1584</v>
      </c>
      <c r="D737" s="63" t="s">
        <v>1585</v>
      </c>
      <c r="E737" s="108" t="s">
        <v>1586</v>
      </c>
      <c r="F737" s="62" t="s">
        <v>132</v>
      </c>
    </row>
    <row r="738" spans="1:6" ht="14.25">
      <c r="A738" s="61">
        <v>736</v>
      </c>
      <c r="B738" s="62" t="s">
        <v>129</v>
      </c>
      <c r="C738" s="63" t="s">
        <v>1584</v>
      </c>
      <c r="D738" s="63" t="s">
        <v>1587</v>
      </c>
      <c r="E738" s="108" t="s">
        <v>1588</v>
      </c>
      <c r="F738" s="62" t="s">
        <v>132</v>
      </c>
    </row>
    <row r="739" spans="1:6" ht="14.25">
      <c r="A739" s="61">
        <v>737</v>
      </c>
      <c r="B739" s="62" t="s">
        <v>129</v>
      </c>
      <c r="C739" s="63" t="s">
        <v>1584</v>
      </c>
      <c r="D739" s="63" t="s">
        <v>1589</v>
      </c>
      <c r="E739" s="108" t="s">
        <v>1590</v>
      </c>
      <c r="F739" s="62" t="s">
        <v>132</v>
      </c>
    </row>
    <row r="740" spans="1:6" ht="14.25">
      <c r="A740" s="61">
        <v>738</v>
      </c>
      <c r="B740" s="62" t="s">
        <v>129</v>
      </c>
      <c r="C740" s="63" t="s">
        <v>1584</v>
      </c>
      <c r="D740" s="63" t="s">
        <v>1591</v>
      </c>
      <c r="E740" s="108" t="s">
        <v>1592</v>
      </c>
      <c r="F740" s="62" t="s">
        <v>132</v>
      </c>
    </row>
    <row r="741" spans="1:6" ht="14.25">
      <c r="A741" s="61">
        <v>739</v>
      </c>
      <c r="B741" s="62" t="s">
        <v>129</v>
      </c>
      <c r="C741" s="63" t="s">
        <v>1584</v>
      </c>
      <c r="D741" s="63" t="s">
        <v>1593</v>
      </c>
      <c r="E741" s="108" t="s">
        <v>1594</v>
      </c>
      <c r="F741" s="62" t="s">
        <v>132</v>
      </c>
    </row>
    <row r="742" spans="1:6" ht="14.25">
      <c r="A742" s="61">
        <v>740</v>
      </c>
      <c r="B742" s="62" t="s">
        <v>129</v>
      </c>
      <c r="C742" s="63" t="s">
        <v>1584</v>
      </c>
      <c r="D742" s="63" t="s">
        <v>1006</v>
      </c>
      <c r="E742" s="108" t="s">
        <v>1595</v>
      </c>
      <c r="F742" s="62" t="s">
        <v>132</v>
      </c>
    </row>
    <row r="743" spans="1:6" ht="14.25">
      <c r="A743" s="61">
        <v>741</v>
      </c>
      <c r="B743" s="62" t="s">
        <v>129</v>
      </c>
      <c r="C743" s="63" t="s">
        <v>1584</v>
      </c>
      <c r="D743" s="63" t="s">
        <v>1596</v>
      </c>
      <c r="E743" s="108" t="s">
        <v>1597</v>
      </c>
      <c r="F743" s="62" t="s">
        <v>132</v>
      </c>
    </row>
    <row r="744" spans="1:6" ht="14.25">
      <c r="A744" s="61">
        <v>742</v>
      </c>
      <c r="B744" s="62" t="s">
        <v>129</v>
      </c>
      <c r="C744" s="63" t="s">
        <v>1584</v>
      </c>
      <c r="D744" s="63" t="s">
        <v>1598</v>
      </c>
      <c r="E744" s="108" t="s">
        <v>1599</v>
      </c>
      <c r="F744" s="62" t="s">
        <v>132</v>
      </c>
    </row>
    <row r="745" spans="1:6" ht="14.25">
      <c r="A745" s="61">
        <v>743</v>
      </c>
      <c r="B745" s="62" t="s">
        <v>129</v>
      </c>
      <c r="C745" s="63" t="s">
        <v>1600</v>
      </c>
      <c r="D745" s="63" t="s">
        <v>1601</v>
      </c>
      <c r="E745" s="108" t="s">
        <v>1602</v>
      </c>
      <c r="F745" s="62" t="s">
        <v>132</v>
      </c>
    </row>
    <row r="746" spans="1:6" ht="14.25">
      <c r="A746" s="61">
        <v>744</v>
      </c>
      <c r="B746" s="62" t="s">
        <v>129</v>
      </c>
      <c r="C746" s="63" t="s">
        <v>1600</v>
      </c>
      <c r="D746" s="63" t="s">
        <v>1603</v>
      </c>
      <c r="E746" s="108" t="s">
        <v>1604</v>
      </c>
      <c r="F746" s="62" t="s">
        <v>132</v>
      </c>
    </row>
    <row r="747" spans="1:6" ht="14.25">
      <c r="A747" s="61">
        <v>745</v>
      </c>
      <c r="B747" s="62" t="s">
        <v>129</v>
      </c>
      <c r="C747" s="63" t="s">
        <v>1600</v>
      </c>
      <c r="D747" s="63" t="s">
        <v>1605</v>
      </c>
      <c r="E747" s="108" t="s">
        <v>1606</v>
      </c>
      <c r="F747" s="62" t="s">
        <v>132</v>
      </c>
    </row>
    <row r="748" spans="1:6" ht="14.25">
      <c r="A748" s="61">
        <v>746</v>
      </c>
      <c r="B748" s="62" t="s">
        <v>129</v>
      </c>
      <c r="C748" s="63" t="s">
        <v>1600</v>
      </c>
      <c r="D748" s="63" t="s">
        <v>1607</v>
      </c>
      <c r="E748" s="108" t="s">
        <v>1608</v>
      </c>
      <c r="F748" s="62" t="s">
        <v>132</v>
      </c>
    </row>
    <row r="749" spans="1:6" ht="14.25">
      <c r="A749" s="61">
        <v>747</v>
      </c>
      <c r="B749" s="62" t="s">
        <v>129</v>
      </c>
      <c r="C749" s="63" t="s">
        <v>1600</v>
      </c>
      <c r="D749" s="63" t="s">
        <v>1609</v>
      </c>
      <c r="E749" s="108" t="s">
        <v>1610</v>
      </c>
      <c r="F749" s="62" t="s">
        <v>132</v>
      </c>
    </row>
    <row r="750" spans="1:6" ht="14.25">
      <c r="A750" s="61">
        <v>748</v>
      </c>
      <c r="B750" s="62" t="s">
        <v>129</v>
      </c>
      <c r="C750" s="63" t="s">
        <v>1600</v>
      </c>
      <c r="D750" s="63" t="s">
        <v>1480</v>
      </c>
      <c r="E750" s="108" t="s">
        <v>1611</v>
      </c>
      <c r="F750" s="62" t="s">
        <v>132</v>
      </c>
    </row>
    <row r="751" spans="1:6" ht="14.25">
      <c r="A751" s="61">
        <v>749</v>
      </c>
      <c r="B751" s="62" t="s">
        <v>129</v>
      </c>
      <c r="C751" s="63" t="s">
        <v>1600</v>
      </c>
      <c r="D751" s="63" t="s">
        <v>527</v>
      </c>
      <c r="E751" s="108" t="s">
        <v>1612</v>
      </c>
      <c r="F751" s="62" t="s">
        <v>132</v>
      </c>
    </row>
    <row r="752" spans="1:6" ht="14.25">
      <c r="A752" s="61">
        <v>750</v>
      </c>
      <c r="B752" s="62" t="s">
        <v>129</v>
      </c>
      <c r="C752" s="63" t="s">
        <v>1600</v>
      </c>
      <c r="D752" s="63" t="s">
        <v>1613</v>
      </c>
      <c r="E752" s="108" t="s">
        <v>1614</v>
      </c>
      <c r="F752" s="62" t="s">
        <v>132</v>
      </c>
    </row>
    <row r="753" spans="1:6" ht="14.25">
      <c r="A753" s="61">
        <v>751</v>
      </c>
      <c r="B753" s="62" t="s">
        <v>129</v>
      </c>
      <c r="C753" s="63" t="s">
        <v>1615</v>
      </c>
      <c r="D753" s="63" t="s">
        <v>257</v>
      </c>
      <c r="E753" s="108" t="s">
        <v>1616</v>
      </c>
      <c r="F753" s="62" t="s">
        <v>132</v>
      </c>
    </row>
    <row r="754" spans="1:6" ht="14.25">
      <c r="A754" s="61">
        <v>752</v>
      </c>
      <c r="B754" s="62" t="s">
        <v>129</v>
      </c>
      <c r="C754" s="63" t="s">
        <v>1615</v>
      </c>
      <c r="D754" s="63" t="s">
        <v>1617</v>
      </c>
      <c r="E754" s="108" t="s">
        <v>1618</v>
      </c>
      <c r="F754" s="62" t="s">
        <v>132</v>
      </c>
    </row>
    <row r="755" spans="1:6" ht="14.25">
      <c r="A755" s="61">
        <v>753</v>
      </c>
      <c r="B755" s="62" t="s">
        <v>129</v>
      </c>
      <c r="C755" s="63" t="s">
        <v>1615</v>
      </c>
      <c r="D755" s="63" t="s">
        <v>1619</v>
      </c>
      <c r="E755" s="108" t="s">
        <v>1620</v>
      </c>
      <c r="F755" s="62" t="s">
        <v>132</v>
      </c>
    </row>
    <row r="756" spans="1:6" ht="14.25">
      <c r="A756" s="61">
        <v>754</v>
      </c>
      <c r="B756" s="62" t="s">
        <v>129</v>
      </c>
      <c r="C756" s="63" t="s">
        <v>1615</v>
      </c>
      <c r="D756" s="63" t="s">
        <v>1621</v>
      </c>
      <c r="E756" s="108" t="s">
        <v>1622</v>
      </c>
      <c r="F756" s="62" t="s">
        <v>132</v>
      </c>
    </row>
    <row r="757" spans="1:6" ht="14.25">
      <c r="A757" s="61">
        <v>755</v>
      </c>
      <c r="B757" s="62" t="s">
        <v>129</v>
      </c>
      <c r="C757" s="63" t="s">
        <v>1615</v>
      </c>
      <c r="D757" s="63" t="s">
        <v>1623</v>
      </c>
      <c r="E757" s="108" t="s">
        <v>1624</v>
      </c>
      <c r="F757" s="62" t="s">
        <v>132</v>
      </c>
    </row>
    <row r="758" spans="1:6" ht="14.25">
      <c r="A758" s="61">
        <v>756</v>
      </c>
      <c r="B758" s="62" t="s">
        <v>129</v>
      </c>
      <c r="C758" s="63" t="s">
        <v>1615</v>
      </c>
      <c r="D758" s="63" t="s">
        <v>1625</v>
      </c>
      <c r="E758" s="108" t="s">
        <v>1626</v>
      </c>
      <c r="F758" s="62" t="s">
        <v>132</v>
      </c>
    </row>
    <row r="759" spans="1:6" ht="14.25">
      <c r="A759" s="61">
        <v>757</v>
      </c>
      <c r="B759" s="62" t="s">
        <v>129</v>
      </c>
      <c r="C759" s="63" t="s">
        <v>1615</v>
      </c>
      <c r="D759" s="63" t="s">
        <v>1627</v>
      </c>
      <c r="E759" s="108" t="s">
        <v>1628</v>
      </c>
      <c r="F759" s="62" t="s">
        <v>132</v>
      </c>
    </row>
    <row r="760" spans="1:6" ht="14.25">
      <c r="A760" s="61">
        <v>758</v>
      </c>
      <c r="B760" s="62" t="s">
        <v>129</v>
      </c>
      <c r="C760" s="63" t="s">
        <v>1615</v>
      </c>
      <c r="D760" s="63" t="s">
        <v>1629</v>
      </c>
      <c r="E760" s="108" t="s">
        <v>1630</v>
      </c>
      <c r="F760" s="62" t="s">
        <v>132</v>
      </c>
    </row>
    <row r="761" spans="1:6" ht="14.25">
      <c r="A761" s="61">
        <v>759</v>
      </c>
      <c r="B761" s="62" t="s">
        <v>129</v>
      </c>
      <c r="C761" s="63" t="s">
        <v>1631</v>
      </c>
      <c r="D761" s="63" t="s">
        <v>1631</v>
      </c>
      <c r="E761" s="108" t="s">
        <v>1632</v>
      </c>
      <c r="F761" s="62" t="s">
        <v>132</v>
      </c>
    </row>
    <row r="762" spans="1:6" ht="14.25">
      <c r="A762" s="61">
        <v>760</v>
      </c>
      <c r="B762" s="62" t="s">
        <v>129</v>
      </c>
      <c r="C762" s="63" t="s">
        <v>1631</v>
      </c>
      <c r="D762" s="63" t="s">
        <v>1633</v>
      </c>
      <c r="E762" s="108" t="s">
        <v>1634</v>
      </c>
      <c r="F762" s="62" t="s">
        <v>132</v>
      </c>
    </row>
    <row r="763" spans="1:6" ht="14.25">
      <c r="A763" s="61">
        <v>761</v>
      </c>
      <c r="B763" s="62" t="s">
        <v>129</v>
      </c>
      <c r="C763" s="63" t="s">
        <v>1631</v>
      </c>
      <c r="D763" s="63" t="s">
        <v>940</v>
      </c>
      <c r="E763" s="108" t="s">
        <v>1635</v>
      </c>
      <c r="F763" s="62" t="s">
        <v>132</v>
      </c>
    </row>
    <row r="764" spans="1:6" ht="14.25">
      <c r="A764" s="61">
        <v>762</v>
      </c>
      <c r="B764" s="62" t="s">
        <v>129</v>
      </c>
      <c r="C764" s="63" t="s">
        <v>1631</v>
      </c>
      <c r="D764" s="63" t="s">
        <v>1636</v>
      </c>
      <c r="E764" s="108" t="s">
        <v>1637</v>
      </c>
      <c r="F764" s="62" t="s">
        <v>132</v>
      </c>
    </row>
    <row r="765" spans="1:6" ht="14.25">
      <c r="A765" s="61">
        <v>763</v>
      </c>
      <c r="B765" s="62" t="s">
        <v>129</v>
      </c>
      <c r="C765" s="63" t="s">
        <v>1631</v>
      </c>
      <c r="D765" s="63" t="s">
        <v>1638</v>
      </c>
      <c r="E765" s="108" t="s">
        <v>1639</v>
      </c>
      <c r="F765" s="62" t="s">
        <v>132</v>
      </c>
    </row>
    <row r="766" spans="1:6" ht="14.25">
      <c r="A766" s="61">
        <v>764</v>
      </c>
      <c r="B766" s="62" t="s">
        <v>129</v>
      </c>
      <c r="C766" s="63" t="s">
        <v>1631</v>
      </c>
      <c r="D766" s="63" t="s">
        <v>1640</v>
      </c>
      <c r="E766" s="108" t="s">
        <v>1641</v>
      </c>
      <c r="F766" s="62" t="s">
        <v>132</v>
      </c>
    </row>
    <row r="767" spans="1:6" ht="14.25">
      <c r="A767" s="61">
        <v>765</v>
      </c>
      <c r="B767" s="62" t="s">
        <v>129</v>
      </c>
      <c r="C767" s="63" t="s">
        <v>1631</v>
      </c>
      <c r="D767" s="63" t="s">
        <v>1642</v>
      </c>
      <c r="E767" s="108" t="s">
        <v>1643</v>
      </c>
      <c r="F767" s="62" t="s">
        <v>132</v>
      </c>
    </row>
    <row r="768" spans="1:6" ht="14.25">
      <c r="A768" s="61">
        <v>766</v>
      </c>
      <c r="B768" s="62" t="s">
        <v>129</v>
      </c>
      <c r="C768" s="63" t="s">
        <v>1631</v>
      </c>
      <c r="D768" s="63" t="s">
        <v>1644</v>
      </c>
      <c r="E768" s="108" t="s">
        <v>1645</v>
      </c>
      <c r="F768" s="62" t="s">
        <v>132</v>
      </c>
    </row>
    <row r="769" spans="1:6" ht="14.25">
      <c r="A769" s="61">
        <v>767</v>
      </c>
      <c r="B769" s="62" t="s">
        <v>129</v>
      </c>
      <c r="C769" s="63" t="s">
        <v>1646</v>
      </c>
      <c r="D769" s="63" t="s">
        <v>1647</v>
      </c>
      <c r="E769" s="108" t="s">
        <v>1648</v>
      </c>
      <c r="F769" s="62" t="s">
        <v>132</v>
      </c>
    </row>
    <row r="770" spans="1:6" ht="14.25">
      <c r="A770" s="61">
        <v>768</v>
      </c>
      <c r="B770" s="62" t="s">
        <v>129</v>
      </c>
      <c r="C770" s="63" t="s">
        <v>1646</v>
      </c>
      <c r="D770" s="63" t="s">
        <v>1649</v>
      </c>
      <c r="E770" s="108" t="s">
        <v>1650</v>
      </c>
      <c r="F770" s="62" t="s">
        <v>132</v>
      </c>
    </row>
    <row r="771" spans="1:6" ht="14.25">
      <c r="A771" s="61">
        <v>769</v>
      </c>
      <c r="B771" s="62" t="s">
        <v>129</v>
      </c>
      <c r="C771" s="63" t="s">
        <v>1646</v>
      </c>
      <c r="D771" s="63" t="s">
        <v>1651</v>
      </c>
      <c r="E771" s="108" t="s">
        <v>1652</v>
      </c>
      <c r="F771" s="62" t="s">
        <v>132</v>
      </c>
    </row>
    <row r="772" spans="1:6" ht="14.25">
      <c r="A772" s="61">
        <v>770</v>
      </c>
      <c r="B772" s="62" t="s">
        <v>129</v>
      </c>
      <c r="C772" s="63" t="s">
        <v>1646</v>
      </c>
      <c r="D772" s="63" t="s">
        <v>1653</v>
      </c>
      <c r="E772" s="108" t="s">
        <v>1654</v>
      </c>
      <c r="F772" s="62" t="s">
        <v>132</v>
      </c>
    </row>
    <row r="773" spans="1:6" ht="14.25">
      <c r="A773" s="61">
        <v>771</v>
      </c>
      <c r="B773" s="62" t="s">
        <v>129</v>
      </c>
      <c r="C773" s="63" t="s">
        <v>1646</v>
      </c>
      <c r="D773" s="63" t="s">
        <v>757</v>
      </c>
      <c r="E773" s="108" t="s">
        <v>1655</v>
      </c>
      <c r="F773" s="62" t="s">
        <v>132</v>
      </c>
    </row>
    <row r="774" spans="1:6" ht="14.25">
      <c r="A774" s="61">
        <v>772</v>
      </c>
      <c r="B774" s="62" t="s">
        <v>129</v>
      </c>
      <c r="C774" s="63" t="s">
        <v>1646</v>
      </c>
      <c r="D774" s="63" t="s">
        <v>1656</v>
      </c>
      <c r="E774" s="108" t="s">
        <v>1657</v>
      </c>
      <c r="F774" s="62" t="s">
        <v>132</v>
      </c>
    </row>
    <row r="775" spans="1:6" ht="14.25">
      <c r="A775" s="61">
        <v>773</v>
      </c>
      <c r="B775" s="62" t="s">
        <v>129</v>
      </c>
      <c r="C775" s="63" t="s">
        <v>1646</v>
      </c>
      <c r="D775" s="63" t="s">
        <v>1658</v>
      </c>
      <c r="E775" s="108" t="s">
        <v>1659</v>
      </c>
      <c r="F775" s="62" t="s">
        <v>132</v>
      </c>
    </row>
    <row r="776" spans="1:6" ht="14.25">
      <c r="A776" s="61">
        <v>774</v>
      </c>
      <c r="B776" s="62" t="s">
        <v>129</v>
      </c>
      <c r="C776" s="63" t="s">
        <v>1646</v>
      </c>
      <c r="D776" s="63" t="s">
        <v>1660</v>
      </c>
      <c r="E776" s="108" t="s">
        <v>1661</v>
      </c>
      <c r="F776" s="62" t="s">
        <v>132</v>
      </c>
    </row>
    <row r="777" spans="1:6" ht="14.25">
      <c r="A777" s="61">
        <v>775</v>
      </c>
      <c r="B777" s="62" t="s">
        <v>129</v>
      </c>
      <c r="C777" s="63" t="s">
        <v>1646</v>
      </c>
      <c r="D777" s="63" t="s">
        <v>795</v>
      </c>
      <c r="E777" s="108" t="s">
        <v>1662</v>
      </c>
      <c r="F777" s="62" t="s">
        <v>132</v>
      </c>
    </row>
    <row r="778" spans="1:6" ht="14.25">
      <c r="A778" s="61">
        <v>776</v>
      </c>
      <c r="B778" s="62" t="s">
        <v>129</v>
      </c>
      <c r="C778" s="63" t="s">
        <v>1646</v>
      </c>
      <c r="D778" s="63" t="s">
        <v>1663</v>
      </c>
      <c r="E778" s="108" t="s">
        <v>1664</v>
      </c>
      <c r="F778" s="62" t="s">
        <v>132</v>
      </c>
    </row>
    <row r="779" spans="1:6" ht="14.25">
      <c r="A779" s="61">
        <v>777</v>
      </c>
      <c r="B779" s="62" t="s">
        <v>129</v>
      </c>
      <c r="C779" s="63" t="s">
        <v>1646</v>
      </c>
      <c r="D779" s="63" t="s">
        <v>1665</v>
      </c>
      <c r="E779" s="108" t="s">
        <v>1666</v>
      </c>
      <c r="F779" s="62" t="s">
        <v>132</v>
      </c>
    </row>
    <row r="780" spans="1:6" ht="14.25">
      <c r="A780" s="61">
        <v>778</v>
      </c>
      <c r="B780" s="62" t="s">
        <v>129</v>
      </c>
      <c r="C780" s="63" t="s">
        <v>1646</v>
      </c>
      <c r="D780" s="63" t="s">
        <v>1667</v>
      </c>
      <c r="E780" s="108" t="s">
        <v>1668</v>
      </c>
      <c r="F780" s="62" t="s">
        <v>132</v>
      </c>
    </row>
    <row r="781" spans="1:6" ht="14.25">
      <c r="A781" s="61">
        <v>779</v>
      </c>
      <c r="B781" s="62" t="s">
        <v>129</v>
      </c>
      <c r="C781" s="63" t="s">
        <v>1646</v>
      </c>
      <c r="D781" s="63" t="s">
        <v>1669</v>
      </c>
      <c r="E781" s="108" t="s">
        <v>1670</v>
      </c>
      <c r="F781" s="62" t="s">
        <v>132</v>
      </c>
    </row>
    <row r="782" spans="1:6" ht="14.25">
      <c r="A782" s="61">
        <v>780</v>
      </c>
      <c r="B782" s="62" t="s">
        <v>129</v>
      </c>
      <c r="C782" s="63" t="s">
        <v>1646</v>
      </c>
      <c r="D782" s="63" t="s">
        <v>1671</v>
      </c>
      <c r="E782" s="108" t="s">
        <v>1672</v>
      </c>
      <c r="F782" s="62" t="s">
        <v>132</v>
      </c>
    </row>
    <row r="783" spans="1:6" ht="14.25">
      <c r="A783" s="61">
        <v>781</v>
      </c>
      <c r="B783" s="62" t="s">
        <v>129</v>
      </c>
      <c r="C783" s="63" t="s">
        <v>1646</v>
      </c>
      <c r="D783" s="63" t="s">
        <v>1673</v>
      </c>
      <c r="E783" s="108" t="s">
        <v>1674</v>
      </c>
      <c r="F783" s="62" t="s">
        <v>132</v>
      </c>
    </row>
    <row r="784" spans="1:6" ht="14.25">
      <c r="A784" s="61">
        <v>782</v>
      </c>
      <c r="B784" s="62" t="s">
        <v>129</v>
      </c>
      <c r="C784" s="63" t="s">
        <v>1646</v>
      </c>
      <c r="D784" s="63" t="s">
        <v>1675</v>
      </c>
      <c r="E784" s="108" t="s">
        <v>1676</v>
      </c>
      <c r="F784" s="62" t="s">
        <v>132</v>
      </c>
    </row>
    <row r="785" spans="1:6" ht="14.25">
      <c r="A785" s="61">
        <v>783</v>
      </c>
      <c r="B785" s="62" t="s">
        <v>129</v>
      </c>
      <c r="C785" s="63" t="s">
        <v>1646</v>
      </c>
      <c r="D785" s="63" t="s">
        <v>1677</v>
      </c>
      <c r="E785" s="108" t="s">
        <v>1678</v>
      </c>
      <c r="F785" s="62" t="s">
        <v>132</v>
      </c>
    </row>
    <row r="786" spans="1:6" ht="14.25">
      <c r="A786" s="61">
        <v>784</v>
      </c>
      <c r="B786" s="62" t="s">
        <v>129</v>
      </c>
      <c r="C786" s="63" t="s">
        <v>1646</v>
      </c>
      <c r="D786" s="63" t="s">
        <v>1679</v>
      </c>
      <c r="E786" s="108" t="s">
        <v>1680</v>
      </c>
      <c r="F786" s="62" t="s">
        <v>132</v>
      </c>
    </row>
    <row r="787" spans="1:6" ht="14.25">
      <c r="A787" s="61">
        <v>785</v>
      </c>
      <c r="B787" s="62" t="s">
        <v>129</v>
      </c>
      <c r="C787" s="63" t="s">
        <v>1681</v>
      </c>
      <c r="D787" s="63" t="s">
        <v>1681</v>
      </c>
      <c r="E787" s="108" t="s">
        <v>1682</v>
      </c>
      <c r="F787" s="62" t="s">
        <v>132</v>
      </c>
    </row>
    <row r="788" spans="1:6" ht="14.25">
      <c r="A788" s="61">
        <v>786</v>
      </c>
      <c r="B788" s="62" t="s">
        <v>129</v>
      </c>
      <c r="C788" s="63" t="s">
        <v>1681</v>
      </c>
      <c r="D788" s="63" t="s">
        <v>1683</v>
      </c>
      <c r="E788" s="108" t="s">
        <v>1684</v>
      </c>
      <c r="F788" s="62" t="s">
        <v>132</v>
      </c>
    </row>
    <row r="789" spans="1:6" ht="14.25">
      <c r="A789" s="61">
        <v>787</v>
      </c>
      <c r="B789" s="62" t="s">
        <v>129</v>
      </c>
      <c r="C789" s="63" t="s">
        <v>1681</v>
      </c>
      <c r="D789" s="63" t="s">
        <v>1685</v>
      </c>
      <c r="E789" s="108" t="s">
        <v>1686</v>
      </c>
      <c r="F789" s="62" t="s">
        <v>132</v>
      </c>
    </row>
    <row r="790" spans="1:6" ht="14.25">
      <c r="A790" s="61">
        <v>788</v>
      </c>
      <c r="B790" s="62" t="s">
        <v>129</v>
      </c>
      <c r="C790" s="63" t="s">
        <v>1681</v>
      </c>
      <c r="D790" s="63" t="s">
        <v>1687</v>
      </c>
      <c r="E790" s="108" t="s">
        <v>1688</v>
      </c>
      <c r="F790" s="62" t="s">
        <v>132</v>
      </c>
    </row>
    <row r="791" spans="1:6" ht="14.25">
      <c r="A791" s="61">
        <v>789</v>
      </c>
      <c r="B791" s="62" t="s">
        <v>129</v>
      </c>
      <c r="C791" s="63" t="s">
        <v>1681</v>
      </c>
      <c r="D791" s="63" t="s">
        <v>1689</v>
      </c>
      <c r="E791" s="108" t="s">
        <v>1690</v>
      </c>
      <c r="F791" s="62" t="s">
        <v>132</v>
      </c>
    </row>
    <row r="792" spans="1:6" ht="14.25">
      <c r="A792" s="61">
        <v>790</v>
      </c>
      <c r="B792" s="62" t="s">
        <v>129</v>
      </c>
      <c r="C792" s="63" t="s">
        <v>1681</v>
      </c>
      <c r="D792" s="63" t="s">
        <v>1691</v>
      </c>
      <c r="E792" s="108" t="s">
        <v>1692</v>
      </c>
      <c r="F792" s="62" t="s">
        <v>132</v>
      </c>
    </row>
    <row r="793" spans="1:6" ht="14.25">
      <c r="A793" s="61">
        <v>791</v>
      </c>
      <c r="B793" s="62" t="s">
        <v>129</v>
      </c>
      <c r="C793" s="63" t="s">
        <v>1681</v>
      </c>
      <c r="D793" s="63" t="s">
        <v>1693</v>
      </c>
      <c r="E793" s="108" t="s">
        <v>1694</v>
      </c>
      <c r="F793" s="62" t="s">
        <v>132</v>
      </c>
    </row>
    <row r="794" spans="1:6" ht="14.25">
      <c r="A794" s="61">
        <v>792</v>
      </c>
      <c r="B794" s="62" t="s">
        <v>129</v>
      </c>
      <c r="C794" s="63" t="s">
        <v>1681</v>
      </c>
      <c r="D794" s="63" t="s">
        <v>1695</v>
      </c>
      <c r="E794" s="108" t="s">
        <v>1696</v>
      </c>
      <c r="F794" s="62" t="s">
        <v>132</v>
      </c>
    </row>
    <row r="795" spans="1:6" ht="14.25">
      <c r="A795" s="61">
        <v>793</v>
      </c>
      <c r="B795" s="62" t="s">
        <v>129</v>
      </c>
      <c r="C795" s="63" t="s">
        <v>1681</v>
      </c>
      <c r="D795" s="63" t="s">
        <v>1697</v>
      </c>
      <c r="E795" s="108" t="s">
        <v>1698</v>
      </c>
      <c r="F795" s="62" t="s">
        <v>132</v>
      </c>
    </row>
    <row r="796" spans="1:6" ht="14.25">
      <c r="A796" s="61">
        <v>794</v>
      </c>
      <c r="B796" s="62" t="s">
        <v>129</v>
      </c>
      <c r="C796" s="63" t="s">
        <v>1699</v>
      </c>
      <c r="D796" s="63" t="s">
        <v>1699</v>
      </c>
      <c r="E796" s="108" t="s">
        <v>1700</v>
      </c>
      <c r="F796" s="62" t="s">
        <v>132</v>
      </c>
    </row>
    <row r="797" spans="1:6" ht="14.25">
      <c r="A797" s="61">
        <v>795</v>
      </c>
      <c r="B797" s="62" t="s">
        <v>129</v>
      </c>
      <c r="C797" s="63" t="s">
        <v>1699</v>
      </c>
      <c r="D797" s="63" t="s">
        <v>1701</v>
      </c>
      <c r="E797" s="108" t="s">
        <v>1702</v>
      </c>
      <c r="F797" s="62" t="s">
        <v>132</v>
      </c>
    </row>
    <row r="798" spans="1:6" ht="14.25">
      <c r="A798" s="61">
        <v>796</v>
      </c>
      <c r="B798" s="62" t="s">
        <v>129</v>
      </c>
      <c r="C798" s="63" t="s">
        <v>1699</v>
      </c>
      <c r="D798" s="63" t="s">
        <v>1703</v>
      </c>
      <c r="E798" s="108" t="s">
        <v>1704</v>
      </c>
      <c r="F798" s="62" t="s">
        <v>132</v>
      </c>
    </row>
    <row r="799" spans="1:6" ht="14.25">
      <c r="A799" s="61">
        <v>797</v>
      </c>
      <c r="B799" s="62" t="s">
        <v>129</v>
      </c>
      <c r="C799" s="63" t="s">
        <v>1699</v>
      </c>
      <c r="D799" s="63" t="s">
        <v>1705</v>
      </c>
      <c r="E799" s="108" t="s">
        <v>1706</v>
      </c>
      <c r="F799" s="62" t="s">
        <v>132</v>
      </c>
    </row>
    <row r="800" spans="1:6" ht="14.25">
      <c r="A800" s="61">
        <v>798</v>
      </c>
      <c r="B800" s="62" t="s">
        <v>129</v>
      </c>
      <c r="C800" s="63" t="s">
        <v>1699</v>
      </c>
      <c r="D800" s="63" t="s">
        <v>1707</v>
      </c>
      <c r="E800" s="108" t="s">
        <v>1708</v>
      </c>
      <c r="F800" s="62" t="s">
        <v>132</v>
      </c>
    </row>
    <row r="801" spans="1:6" ht="14.25">
      <c r="A801" s="61">
        <v>799</v>
      </c>
      <c r="B801" s="62" t="s">
        <v>129</v>
      </c>
      <c r="C801" s="63" t="s">
        <v>1699</v>
      </c>
      <c r="D801" s="63" t="s">
        <v>1709</v>
      </c>
      <c r="E801" s="108" t="s">
        <v>1710</v>
      </c>
      <c r="F801" s="62" t="s">
        <v>132</v>
      </c>
    </row>
    <row r="802" spans="1:6" ht="14.25">
      <c r="A802" s="61">
        <v>800</v>
      </c>
      <c r="B802" s="62" t="s">
        <v>129</v>
      </c>
      <c r="C802" s="63" t="s">
        <v>1711</v>
      </c>
      <c r="D802" s="63" t="s">
        <v>1712</v>
      </c>
      <c r="E802" s="108" t="s">
        <v>1713</v>
      </c>
      <c r="F802" s="62" t="s">
        <v>132</v>
      </c>
    </row>
    <row r="803" spans="1:6" ht="14.25">
      <c r="A803" s="61">
        <v>801</v>
      </c>
      <c r="B803" s="62" t="s">
        <v>129</v>
      </c>
      <c r="C803" s="63" t="s">
        <v>1711</v>
      </c>
      <c r="D803" s="63" t="s">
        <v>1714</v>
      </c>
      <c r="E803" s="108" t="s">
        <v>1715</v>
      </c>
      <c r="F803" s="62" t="s">
        <v>132</v>
      </c>
    </row>
    <row r="804" spans="1:6" ht="14.25">
      <c r="A804" s="61">
        <v>802</v>
      </c>
      <c r="B804" s="62" t="s">
        <v>129</v>
      </c>
      <c r="C804" s="63" t="s">
        <v>1711</v>
      </c>
      <c r="D804" s="63" t="s">
        <v>1716</v>
      </c>
      <c r="E804" s="108" t="s">
        <v>1717</v>
      </c>
      <c r="F804" s="62" t="s">
        <v>132</v>
      </c>
    </row>
    <row r="805" spans="1:6" ht="14.25">
      <c r="A805" s="61">
        <v>803</v>
      </c>
      <c r="B805" s="62" t="s">
        <v>129</v>
      </c>
      <c r="C805" s="63" t="s">
        <v>1711</v>
      </c>
      <c r="D805" s="63" t="s">
        <v>1718</v>
      </c>
      <c r="E805" s="108" t="s">
        <v>1719</v>
      </c>
      <c r="F805" s="62" t="s">
        <v>132</v>
      </c>
    </row>
    <row r="806" spans="1:6" ht="14.25">
      <c r="A806" s="61">
        <v>804</v>
      </c>
      <c r="B806" s="62" t="s">
        <v>129</v>
      </c>
      <c r="C806" s="63" t="s">
        <v>1711</v>
      </c>
      <c r="D806" s="63" t="s">
        <v>1720</v>
      </c>
      <c r="E806" s="108" t="s">
        <v>1721</v>
      </c>
      <c r="F806" s="62" t="s">
        <v>132</v>
      </c>
    </row>
    <row r="807" spans="1:6" ht="14.25">
      <c r="A807" s="61">
        <v>805</v>
      </c>
      <c r="B807" s="62" t="s">
        <v>129</v>
      </c>
      <c r="C807" s="63" t="s">
        <v>1711</v>
      </c>
      <c r="D807" s="63" t="s">
        <v>1722</v>
      </c>
      <c r="E807" s="108" t="s">
        <v>1723</v>
      </c>
      <c r="F807" s="62" t="s">
        <v>132</v>
      </c>
    </row>
    <row r="808" spans="1:6" ht="14.25">
      <c r="A808" s="61">
        <v>806</v>
      </c>
      <c r="B808" s="62" t="s">
        <v>129</v>
      </c>
      <c r="C808" s="63" t="s">
        <v>1711</v>
      </c>
      <c r="D808" s="63" t="s">
        <v>1724</v>
      </c>
      <c r="E808" s="108" t="s">
        <v>1725</v>
      </c>
      <c r="F808" s="62" t="s">
        <v>132</v>
      </c>
    </row>
    <row r="809" spans="1:6" ht="14.25">
      <c r="A809" s="61">
        <v>807</v>
      </c>
      <c r="B809" s="62" t="s">
        <v>129</v>
      </c>
      <c r="C809" s="63" t="s">
        <v>1711</v>
      </c>
      <c r="D809" s="63" t="s">
        <v>719</v>
      </c>
      <c r="E809" s="108" t="s">
        <v>1726</v>
      </c>
      <c r="F809" s="62" t="s">
        <v>132</v>
      </c>
    </row>
    <row r="810" spans="1:6" ht="14.25">
      <c r="A810" s="61">
        <v>808</v>
      </c>
      <c r="B810" s="62" t="s">
        <v>129</v>
      </c>
      <c r="C810" s="63" t="s">
        <v>1711</v>
      </c>
      <c r="D810" s="63" t="s">
        <v>1727</v>
      </c>
      <c r="E810" s="108" t="s">
        <v>1728</v>
      </c>
      <c r="F810" s="62" t="s">
        <v>132</v>
      </c>
    </row>
    <row r="811" spans="1:6" ht="14.25">
      <c r="A811" s="61">
        <v>809</v>
      </c>
      <c r="B811" s="62" t="s">
        <v>129</v>
      </c>
      <c r="C811" s="63" t="s">
        <v>1711</v>
      </c>
      <c r="D811" s="63" t="s">
        <v>1729</v>
      </c>
      <c r="E811" s="108" t="s">
        <v>1730</v>
      </c>
      <c r="F811" s="62" t="s">
        <v>132</v>
      </c>
    </row>
    <row r="812" spans="1:6" ht="14.25">
      <c r="A812" s="61">
        <v>810</v>
      </c>
      <c r="B812" s="62" t="s">
        <v>129</v>
      </c>
      <c r="C812" s="63" t="s">
        <v>1711</v>
      </c>
      <c r="D812" s="63" t="s">
        <v>697</v>
      </c>
      <c r="E812" s="108" t="s">
        <v>1731</v>
      </c>
      <c r="F812" s="62" t="s">
        <v>132</v>
      </c>
    </row>
    <row r="813" spans="1:6" ht="14.25">
      <c r="A813" s="61">
        <v>811</v>
      </c>
      <c r="B813" s="62" t="s">
        <v>129</v>
      </c>
      <c r="C813" s="63" t="s">
        <v>1711</v>
      </c>
      <c r="D813" s="63" t="s">
        <v>1732</v>
      </c>
      <c r="E813" s="108" t="s">
        <v>1733</v>
      </c>
      <c r="F813" s="62" t="s">
        <v>132</v>
      </c>
    </row>
    <row r="814" spans="1:6" ht="14.25">
      <c r="A814" s="61">
        <v>812</v>
      </c>
      <c r="B814" s="62" t="s">
        <v>129</v>
      </c>
      <c r="C814" s="63" t="s">
        <v>1734</v>
      </c>
      <c r="D814" s="63" t="s">
        <v>1734</v>
      </c>
      <c r="E814" s="108" t="s">
        <v>1735</v>
      </c>
      <c r="F814" s="62" t="s">
        <v>132</v>
      </c>
    </row>
    <row r="815" spans="1:6" ht="14.25">
      <c r="A815" s="61">
        <v>813</v>
      </c>
      <c r="B815" s="62" t="s">
        <v>129</v>
      </c>
      <c r="C815" s="63" t="s">
        <v>1734</v>
      </c>
      <c r="D815" s="63" t="s">
        <v>1736</v>
      </c>
      <c r="E815" s="108" t="s">
        <v>1737</v>
      </c>
      <c r="F815" s="62" t="s">
        <v>132</v>
      </c>
    </row>
    <row r="816" spans="1:6" ht="14.25">
      <c r="A816" s="61">
        <v>814</v>
      </c>
      <c r="B816" s="62" t="s">
        <v>129</v>
      </c>
      <c r="C816" s="63" t="s">
        <v>1734</v>
      </c>
      <c r="D816" s="63" t="s">
        <v>606</v>
      </c>
      <c r="E816" s="108" t="s">
        <v>1738</v>
      </c>
      <c r="F816" s="62" t="s">
        <v>132</v>
      </c>
    </row>
    <row r="817" spans="1:6" ht="14.25">
      <c r="A817" s="61">
        <v>815</v>
      </c>
      <c r="B817" s="62" t="s">
        <v>129</v>
      </c>
      <c r="C817" s="63" t="s">
        <v>1734</v>
      </c>
      <c r="D817" s="63" t="s">
        <v>1739</v>
      </c>
      <c r="E817" s="108" t="s">
        <v>1740</v>
      </c>
      <c r="F817" s="62" t="s">
        <v>132</v>
      </c>
    </row>
    <row r="818" spans="1:6" ht="14.25">
      <c r="A818" s="61">
        <v>816</v>
      </c>
      <c r="B818" s="62" t="s">
        <v>129</v>
      </c>
      <c r="C818" s="63" t="s">
        <v>1734</v>
      </c>
      <c r="D818" s="63" t="s">
        <v>1741</v>
      </c>
      <c r="E818" s="108" t="s">
        <v>1742</v>
      </c>
      <c r="F818" s="62" t="s">
        <v>132</v>
      </c>
    </row>
    <row r="819" spans="1:6" ht="14.25">
      <c r="A819" s="61">
        <v>817</v>
      </c>
      <c r="B819" s="62" t="s">
        <v>129</v>
      </c>
      <c r="C819" s="63" t="s">
        <v>1734</v>
      </c>
      <c r="D819" s="63" t="s">
        <v>1743</v>
      </c>
      <c r="E819" s="108" t="s">
        <v>1744</v>
      </c>
      <c r="F819" s="62" t="s">
        <v>132</v>
      </c>
    </row>
    <row r="820" spans="1:6" ht="14.25">
      <c r="A820" s="61">
        <v>818</v>
      </c>
      <c r="B820" s="62" t="s">
        <v>129</v>
      </c>
      <c r="C820" s="63" t="s">
        <v>1734</v>
      </c>
      <c r="D820" s="63" t="s">
        <v>1745</v>
      </c>
      <c r="E820" s="108" t="s">
        <v>1746</v>
      </c>
      <c r="F820" s="62" t="s">
        <v>132</v>
      </c>
    </row>
    <row r="821" spans="1:6" ht="14.25">
      <c r="A821" s="61">
        <v>819</v>
      </c>
      <c r="B821" s="62" t="s">
        <v>129</v>
      </c>
      <c r="C821" s="63" t="s">
        <v>1747</v>
      </c>
      <c r="D821" s="63" t="s">
        <v>1747</v>
      </c>
      <c r="E821" s="108" t="s">
        <v>1748</v>
      </c>
      <c r="F821" s="62" t="s">
        <v>132</v>
      </c>
    </row>
    <row r="822" spans="1:6" ht="14.25">
      <c r="A822" s="61">
        <v>820</v>
      </c>
      <c r="B822" s="62" t="s">
        <v>129</v>
      </c>
      <c r="C822" s="63" t="s">
        <v>1747</v>
      </c>
      <c r="D822" s="63" t="s">
        <v>1749</v>
      </c>
      <c r="E822" s="108" t="s">
        <v>1750</v>
      </c>
      <c r="F822" s="62" t="s">
        <v>132</v>
      </c>
    </row>
    <row r="823" spans="1:6" ht="14.25">
      <c r="A823" s="61">
        <v>821</v>
      </c>
      <c r="B823" s="62" t="s">
        <v>129</v>
      </c>
      <c r="C823" s="63" t="s">
        <v>1747</v>
      </c>
      <c r="D823" s="63" t="s">
        <v>1751</v>
      </c>
      <c r="E823" s="108" t="s">
        <v>1752</v>
      </c>
      <c r="F823" s="62" t="s">
        <v>132</v>
      </c>
    </row>
    <row r="824" spans="1:6" ht="14.25">
      <c r="A824" s="61">
        <v>822</v>
      </c>
      <c r="B824" s="62" t="s">
        <v>129</v>
      </c>
      <c r="C824" s="63" t="s">
        <v>1747</v>
      </c>
      <c r="D824" s="63" t="s">
        <v>1753</v>
      </c>
      <c r="E824" s="108" t="s">
        <v>1754</v>
      </c>
      <c r="F824" s="62" t="s">
        <v>132</v>
      </c>
    </row>
    <row r="825" spans="1:6" ht="14.25">
      <c r="A825" s="61">
        <v>823</v>
      </c>
      <c r="B825" s="62" t="s">
        <v>129</v>
      </c>
      <c r="C825" s="63" t="s">
        <v>1747</v>
      </c>
      <c r="D825" s="63" t="s">
        <v>1755</v>
      </c>
      <c r="E825" s="108" t="s">
        <v>1756</v>
      </c>
      <c r="F825" s="62" t="s">
        <v>132</v>
      </c>
    </row>
    <row r="826" spans="1:6" ht="14.25">
      <c r="A826" s="61">
        <v>824</v>
      </c>
      <c r="B826" s="62" t="s">
        <v>129</v>
      </c>
      <c r="C826" s="63" t="s">
        <v>1747</v>
      </c>
      <c r="D826" s="63" t="s">
        <v>1757</v>
      </c>
      <c r="E826" s="108" t="s">
        <v>1758</v>
      </c>
      <c r="F826" s="62" t="s">
        <v>132</v>
      </c>
    </row>
    <row r="827" spans="1:6" ht="14.25">
      <c r="A827" s="61">
        <v>825</v>
      </c>
      <c r="B827" s="62" t="s">
        <v>129</v>
      </c>
      <c r="C827" s="63" t="s">
        <v>1747</v>
      </c>
      <c r="D827" s="63" t="s">
        <v>1759</v>
      </c>
      <c r="E827" s="108" t="s">
        <v>1760</v>
      </c>
      <c r="F827" s="62" t="s">
        <v>132</v>
      </c>
    </row>
    <row r="828" spans="1:6" ht="14.25">
      <c r="A828" s="61">
        <v>826</v>
      </c>
      <c r="B828" s="62" t="s">
        <v>129</v>
      </c>
      <c r="C828" s="63" t="s">
        <v>1747</v>
      </c>
      <c r="D828" s="63" t="s">
        <v>1761</v>
      </c>
      <c r="E828" s="108" t="s">
        <v>1762</v>
      </c>
      <c r="F828" s="62" t="s">
        <v>132</v>
      </c>
    </row>
    <row r="829" spans="1:6" ht="14.25">
      <c r="A829" s="61">
        <v>827</v>
      </c>
      <c r="B829" s="62" t="s">
        <v>129</v>
      </c>
      <c r="C829" s="63" t="s">
        <v>1747</v>
      </c>
      <c r="D829" s="63" t="s">
        <v>1763</v>
      </c>
      <c r="E829" s="108" t="s">
        <v>1764</v>
      </c>
      <c r="F829" s="62" t="s">
        <v>132</v>
      </c>
    </row>
    <row r="830" spans="1:6" ht="14.25">
      <c r="A830" s="61">
        <v>828</v>
      </c>
      <c r="B830" s="62" t="s">
        <v>129</v>
      </c>
      <c r="C830" s="63" t="s">
        <v>1747</v>
      </c>
      <c r="D830" s="63" t="s">
        <v>1765</v>
      </c>
      <c r="E830" s="108" t="s">
        <v>1766</v>
      </c>
      <c r="F830" s="62" t="s">
        <v>132</v>
      </c>
    </row>
    <row r="831" spans="1:6" ht="14.25">
      <c r="A831" s="61">
        <v>829</v>
      </c>
      <c r="B831" s="62" t="s">
        <v>129</v>
      </c>
      <c r="C831" s="63" t="s">
        <v>1747</v>
      </c>
      <c r="D831" s="63" t="s">
        <v>865</v>
      </c>
      <c r="E831" s="108" t="s">
        <v>1767</v>
      </c>
      <c r="F831" s="62" t="s">
        <v>132</v>
      </c>
    </row>
    <row r="832" spans="1:6" ht="14.25">
      <c r="A832" s="61">
        <v>830</v>
      </c>
      <c r="B832" s="62" t="s">
        <v>129</v>
      </c>
      <c r="C832" s="63" t="s">
        <v>1747</v>
      </c>
      <c r="D832" s="63" t="s">
        <v>1768</v>
      </c>
      <c r="E832" s="108" t="s">
        <v>1769</v>
      </c>
      <c r="F832" s="62" t="s">
        <v>132</v>
      </c>
    </row>
    <row r="833" spans="1:6" ht="14.25">
      <c r="A833" s="61">
        <v>831</v>
      </c>
      <c r="B833" s="62" t="s">
        <v>129</v>
      </c>
      <c r="C833" s="63" t="s">
        <v>1747</v>
      </c>
      <c r="D833" s="63" t="s">
        <v>1770</v>
      </c>
      <c r="E833" s="108" t="s">
        <v>1771</v>
      </c>
      <c r="F833" s="62" t="s">
        <v>132</v>
      </c>
    </row>
    <row r="834" spans="1:6" ht="14.25">
      <c r="A834" s="61">
        <v>832</v>
      </c>
      <c r="B834" s="62" t="s">
        <v>129</v>
      </c>
      <c r="C834" s="63" t="s">
        <v>1747</v>
      </c>
      <c r="D834" s="63" t="s">
        <v>1772</v>
      </c>
      <c r="E834" s="108" t="s">
        <v>1773</v>
      </c>
      <c r="F834" s="62" t="s">
        <v>132</v>
      </c>
    </row>
    <row r="835" spans="1:6" ht="14.25">
      <c r="A835" s="61">
        <v>833</v>
      </c>
      <c r="B835" s="62" t="s">
        <v>129</v>
      </c>
      <c r="C835" s="63" t="s">
        <v>1747</v>
      </c>
      <c r="D835" s="63" t="s">
        <v>1774</v>
      </c>
      <c r="E835" s="108" t="s">
        <v>1775</v>
      </c>
      <c r="F835" s="62" t="s">
        <v>132</v>
      </c>
    </row>
    <row r="836" spans="1:6" ht="14.25">
      <c r="A836" s="61">
        <v>834</v>
      </c>
      <c r="B836" s="62" t="s">
        <v>129</v>
      </c>
      <c r="C836" s="63" t="s">
        <v>1747</v>
      </c>
      <c r="D836" s="63" t="s">
        <v>1776</v>
      </c>
      <c r="E836" s="108" t="s">
        <v>1777</v>
      </c>
      <c r="F836" s="62" t="s">
        <v>132</v>
      </c>
    </row>
    <row r="837" spans="1:6" ht="14.25">
      <c r="A837" s="61">
        <v>835</v>
      </c>
      <c r="B837" s="62" t="s">
        <v>129</v>
      </c>
      <c r="C837" s="63" t="s">
        <v>1747</v>
      </c>
      <c r="D837" s="63" t="s">
        <v>1778</v>
      </c>
      <c r="E837" s="108" t="s">
        <v>1779</v>
      </c>
      <c r="F837" s="62" t="s">
        <v>132</v>
      </c>
    </row>
    <row r="838" spans="1:6" ht="14.25">
      <c r="A838" s="61">
        <v>836</v>
      </c>
      <c r="B838" s="62" t="s">
        <v>129</v>
      </c>
      <c r="C838" s="63" t="s">
        <v>1747</v>
      </c>
      <c r="D838" s="63" t="s">
        <v>1780</v>
      </c>
      <c r="E838" s="108" t="s">
        <v>1781</v>
      </c>
      <c r="F838" s="62" t="s">
        <v>132</v>
      </c>
    </row>
    <row r="839" spans="1:6" ht="14.25">
      <c r="A839" s="61">
        <v>837</v>
      </c>
      <c r="B839" s="62" t="s">
        <v>129</v>
      </c>
      <c r="C839" s="63" t="s">
        <v>1747</v>
      </c>
      <c r="D839" s="63" t="s">
        <v>1782</v>
      </c>
      <c r="E839" s="108" t="s">
        <v>1783</v>
      </c>
      <c r="F839" s="62" t="s">
        <v>132</v>
      </c>
    </row>
    <row r="840" spans="1:6" ht="14.25">
      <c r="A840" s="61">
        <v>838</v>
      </c>
      <c r="B840" s="62" t="s">
        <v>129</v>
      </c>
      <c r="C840" s="63" t="s">
        <v>598</v>
      </c>
      <c r="D840" s="63" t="s">
        <v>598</v>
      </c>
      <c r="E840" s="108" t="s">
        <v>1784</v>
      </c>
      <c r="F840" s="62" t="s">
        <v>132</v>
      </c>
    </row>
    <row r="841" spans="1:6" ht="14.25">
      <c r="A841" s="61">
        <v>839</v>
      </c>
      <c r="B841" s="62" t="s">
        <v>129</v>
      </c>
      <c r="C841" s="63" t="s">
        <v>598</v>
      </c>
      <c r="D841" s="63" t="s">
        <v>1488</v>
      </c>
      <c r="E841" s="108" t="s">
        <v>1785</v>
      </c>
      <c r="F841" s="62" t="s">
        <v>132</v>
      </c>
    </row>
    <row r="842" spans="1:6" ht="14.25">
      <c r="A842" s="61">
        <v>840</v>
      </c>
      <c r="B842" s="62" t="s">
        <v>129</v>
      </c>
      <c r="C842" s="63" t="s">
        <v>598</v>
      </c>
      <c r="D842" s="63" t="s">
        <v>389</v>
      </c>
      <c r="E842" s="108" t="s">
        <v>1786</v>
      </c>
      <c r="F842" s="62" t="s">
        <v>132</v>
      </c>
    </row>
    <row r="843" spans="1:6" ht="14.25">
      <c r="A843" s="61">
        <v>841</v>
      </c>
      <c r="B843" s="62" t="s">
        <v>129</v>
      </c>
      <c r="C843" s="63" t="s">
        <v>598</v>
      </c>
      <c r="D843" s="63" t="s">
        <v>1787</v>
      </c>
      <c r="E843" s="108" t="s">
        <v>1788</v>
      </c>
      <c r="F843" s="62" t="s">
        <v>132</v>
      </c>
    </row>
    <row r="844" spans="1:6" ht="14.25">
      <c r="A844" s="61">
        <v>842</v>
      </c>
      <c r="B844" s="62" t="s">
        <v>129</v>
      </c>
      <c r="C844" s="63" t="s">
        <v>598</v>
      </c>
      <c r="D844" s="63" t="s">
        <v>1789</v>
      </c>
      <c r="E844" s="108" t="s">
        <v>1790</v>
      </c>
      <c r="F844" s="62" t="s">
        <v>132</v>
      </c>
    </row>
    <row r="845" spans="1:6" ht="14.25">
      <c r="A845" s="61">
        <v>843</v>
      </c>
      <c r="B845" s="62" t="s">
        <v>129</v>
      </c>
      <c r="C845" s="63" t="s">
        <v>598</v>
      </c>
      <c r="D845" s="63" t="s">
        <v>1791</v>
      </c>
      <c r="E845" s="108" t="s">
        <v>1792</v>
      </c>
      <c r="F845" s="62" t="s">
        <v>132</v>
      </c>
    </row>
    <row r="846" spans="1:6" ht="14.25">
      <c r="A846" s="61">
        <v>844</v>
      </c>
      <c r="B846" s="62" t="s">
        <v>129</v>
      </c>
      <c r="C846" s="63" t="s">
        <v>598</v>
      </c>
      <c r="D846" s="63" t="s">
        <v>670</v>
      </c>
      <c r="E846" s="108" t="s">
        <v>1793</v>
      </c>
      <c r="F846" s="62" t="s">
        <v>132</v>
      </c>
    </row>
    <row r="847" spans="1:6" ht="14.25">
      <c r="A847" s="61">
        <v>845</v>
      </c>
      <c r="B847" s="62" t="s">
        <v>129</v>
      </c>
      <c r="C847" s="63" t="s">
        <v>598</v>
      </c>
      <c r="D847" s="63" t="s">
        <v>1794</v>
      </c>
      <c r="E847" s="108" t="s">
        <v>1795</v>
      </c>
      <c r="F847" s="62" t="s">
        <v>132</v>
      </c>
    </row>
    <row r="848" spans="1:6" ht="14.25">
      <c r="A848" s="61">
        <v>846</v>
      </c>
      <c r="B848" s="62" t="s">
        <v>129</v>
      </c>
      <c r="C848" s="63" t="s">
        <v>1796</v>
      </c>
      <c r="D848" s="63" t="s">
        <v>1797</v>
      </c>
      <c r="E848" s="108" t="s">
        <v>1798</v>
      </c>
      <c r="F848" s="62" t="s">
        <v>132</v>
      </c>
    </row>
    <row r="849" spans="1:6" ht="14.25">
      <c r="A849" s="61">
        <v>847</v>
      </c>
      <c r="B849" s="62" t="s">
        <v>129</v>
      </c>
      <c r="C849" s="63" t="s">
        <v>1796</v>
      </c>
      <c r="D849" s="63" t="s">
        <v>1799</v>
      </c>
      <c r="E849" s="108" t="s">
        <v>1800</v>
      </c>
      <c r="F849" s="62" t="s">
        <v>132</v>
      </c>
    </row>
    <row r="850" spans="1:6" ht="14.25">
      <c r="A850" s="61">
        <v>848</v>
      </c>
      <c r="B850" s="62" t="s">
        <v>129</v>
      </c>
      <c r="C850" s="63" t="s">
        <v>1796</v>
      </c>
      <c r="D850" s="63" t="s">
        <v>1801</v>
      </c>
      <c r="E850" s="108" t="s">
        <v>1802</v>
      </c>
      <c r="F850" s="62" t="s">
        <v>132</v>
      </c>
    </row>
    <row r="851" spans="1:6" ht="14.25">
      <c r="A851" s="61">
        <v>849</v>
      </c>
      <c r="B851" s="62" t="s">
        <v>129</v>
      </c>
      <c r="C851" s="63" t="s">
        <v>1796</v>
      </c>
      <c r="D851" s="63" t="s">
        <v>1803</v>
      </c>
      <c r="E851" s="108" t="s">
        <v>1804</v>
      </c>
      <c r="F851" s="62" t="s">
        <v>132</v>
      </c>
    </row>
    <row r="852" spans="1:6" ht="14.25">
      <c r="A852" s="61">
        <v>850</v>
      </c>
      <c r="B852" s="62" t="s">
        <v>129</v>
      </c>
      <c r="C852" s="63" t="s">
        <v>1796</v>
      </c>
      <c r="D852" s="63" t="s">
        <v>1805</v>
      </c>
      <c r="E852" s="108" t="s">
        <v>1806</v>
      </c>
      <c r="F852" s="62" t="s">
        <v>132</v>
      </c>
    </row>
    <row r="853" spans="1:6" ht="14.25">
      <c r="A853" s="61">
        <v>851</v>
      </c>
      <c r="B853" s="62" t="s">
        <v>129</v>
      </c>
      <c r="C853" s="63" t="s">
        <v>1796</v>
      </c>
      <c r="D853" s="63" t="s">
        <v>1807</v>
      </c>
      <c r="E853" s="108" t="s">
        <v>1808</v>
      </c>
      <c r="F853" s="62" t="s">
        <v>132</v>
      </c>
    </row>
    <row r="854" spans="1:6" ht="14.25">
      <c r="A854" s="61">
        <v>852</v>
      </c>
      <c r="B854" s="62" t="s">
        <v>129</v>
      </c>
      <c r="C854" s="63" t="s">
        <v>1796</v>
      </c>
      <c r="D854" s="63" t="s">
        <v>1809</v>
      </c>
      <c r="E854" s="108" t="s">
        <v>1810</v>
      </c>
      <c r="F854" s="62" t="s">
        <v>132</v>
      </c>
    </row>
    <row r="855" spans="1:6" ht="14.25">
      <c r="A855" s="61">
        <v>853</v>
      </c>
      <c r="B855" s="62" t="s">
        <v>129</v>
      </c>
      <c r="C855" s="63" t="s">
        <v>1796</v>
      </c>
      <c r="D855" s="63" t="s">
        <v>1811</v>
      </c>
      <c r="E855" s="108" t="s">
        <v>1812</v>
      </c>
      <c r="F855" s="62" t="s">
        <v>132</v>
      </c>
    </row>
    <row r="856" spans="1:6" ht="14.25">
      <c r="A856" s="61">
        <v>854</v>
      </c>
      <c r="B856" s="62" t="s">
        <v>129</v>
      </c>
      <c r="C856" s="63" t="s">
        <v>1796</v>
      </c>
      <c r="D856" s="63" t="s">
        <v>1813</v>
      </c>
      <c r="E856" s="108" t="s">
        <v>1814</v>
      </c>
      <c r="F856" s="62" t="s">
        <v>132</v>
      </c>
    </row>
    <row r="857" spans="1:6" ht="14.25">
      <c r="A857" s="61">
        <v>855</v>
      </c>
      <c r="B857" s="62" t="s">
        <v>129</v>
      </c>
      <c r="C857" s="63" t="s">
        <v>1796</v>
      </c>
      <c r="D857" s="63" t="s">
        <v>1815</v>
      </c>
      <c r="E857" s="108" t="s">
        <v>1816</v>
      </c>
      <c r="F857" s="62" t="s">
        <v>132</v>
      </c>
    </row>
    <row r="858" spans="1:6" ht="14.25">
      <c r="A858" s="61">
        <v>856</v>
      </c>
      <c r="B858" s="62" t="s">
        <v>129</v>
      </c>
      <c r="C858" s="63" t="s">
        <v>1796</v>
      </c>
      <c r="D858" s="63" t="s">
        <v>1817</v>
      </c>
      <c r="E858" s="108" t="s">
        <v>1818</v>
      </c>
      <c r="F858" s="62" t="s">
        <v>132</v>
      </c>
    </row>
    <row r="859" spans="1:6" ht="14.25">
      <c r="A859" s="61">
        <v>857</v>
      </c>
      <c r="B859" s="62" t="s">
        <v>129</v>
      </c>
      <c r="C859" s="63" t="s">
        <v>1796</v>
      </c>
      <c r="D859" s="63" t="s">
        <v>1819</v>
      </c>
      <c r="E859" s="108" t="s">
        <v>1820</v>
      </c>
      <c r="F859" s="62" t="s">
        <v>132</v>
      </c>
    </row>
    <row r="860" spans="1:6" ht="14.25">
      <c r="A860" s="61">
        <v>858</v>
      </c>
      <c r="B860" s="62" t="s">
        <v>129</v>
      </c>
      <c r="C860" s="63" t="s">
        <v>1821</v>
      </c>
      <c r="D860" s="63" t="s">
        <v>1821</v>
      </c>
      <c r="E860" s="108" t="s">
        <v>1822</v>
      </c>
      <c r="F860" s="62" t="s">
        <v>132</v>
      </c>
    </row>
    <row r="861" spans="1:6" ht="14.25">
      <c r="A861" s="61">
        <v>859</v>
      </c>
      <c r="B861" s="62" t="s">
        <v>129</v>
      </c>
      <c r="C861" s="63" t="s">
        <v>1821</v>
      </c>
      <c r="D861" s="63" t="s">
        <v>1823</v>
      </c>
      <c r="E861" s="108" t="s">
        <v>1824</v>
      </c>
      <c r="F861" s="62" t="s">
        <v>132</v>
      </c>
    </row>
    <row r="862" spans="1:6" ht="14.25">
      <c r="A862" s="61">
        <v>860</v>
      </c>
      <c r="B862" s="62" t="s">
        <v>129</v>
      </c>
      <c r="C862" s="63" t="s">
        <v>1821</v>
      </c>
      <c r="D862" s="63" t="s">
        <v>1825</v>
      </c>
      <c r="E862" s="108" t="s">
        <v>1826</v>
      </c>
      <c r="F862" s="62" t="s">
        <v>132</v>
      </c>
    </row>
    <row r="863" spans="1:6" ht="14.25">
      <c r="A863" s="61">
        <v>861</v>
      </c>
      <c r="B863" s="62" t="s">
        <v>129</v>
      </c>
      <c r="C863" s="63" t="s">
        <v>1821</v>
      </c>
      <c r="D863" s="63" t="s">
        <v>1827</v>
      </c>
      <c r="E863" s="108" t="s">
        <v>1828</v>
      </c>
      <c r="F863" s="62" t="s">
        <v>132</v>
      </c>
    </row>
    <row r="864" spans="1:6" ht="14.25">
      <c r="A864" s="61">
        <v>862</v>
      </c>
      <c r="B864" s="62" t="s">
        <v>129</v>
      </c>
      <c r="C864" s="63" t="s">
        <v>1821</v>
      </c>
      <c r="D864" s="63" t="s">
        <v>1829</v>
      </c>
      <c r="E864" s="108" t="s">
        <v>1830</v>
      </c>
      <c r="F864" s="62" t="s">
        <v>132</v>
      </c>
    </row>
    <row r="865" spans="1:6" ht="14.25">
      <c r="A865" s="61">
        <v>863</v>
      </c>
      <c r="B865" s="62" t="s">
        <v>129</v>
      </c>
      <c r="C865" s="63" t="s">
        <v>1821</v>
      </c>
      <c r="D865" s="63" t="s">
        <v>1831</v>
      </c>
      <c r="E865" s="108" t="s">
        <v>1832</v>
      </c>
      <c r="F865" s="62" t="s">
        <v>132</v>
      </c>
    </row>
    <row r="866" spans="1:6" ht="14.25">
      <c r="A866" s="61">
        <v>864</v>
      </c>
      <c r="B866" s="62" t="s">
        <v>129</v>
      </c>
      <c r="C866" s="63" t="s">
        <v>1821</v>
      </c>
      <c r="D866" s="63" t="s">
        <v>1833</v>
      </c>
      <c r="E866" s="108" t="s">
        <v>1834</v>
      </c>
      <c r="F866" s="62" t="s">
        <v>132</v>
      </c>
    </row>
    <row r="867" spans="1:6" ht="14.25">
      <c r="A867" s="61">
        <v>865</v>
      </c>
      <c r="B867" s="62" t="s">
        <v>129</v>
      </c>
      <c r="C867" s="63" t="s">
        <v>1821</v>
      </c>
      <c r="D867" s="63" t="s">
        <v>1835</v>
      </c>
      <c r="E867" s="108" t="s">
        <v>1836</v>
      </c>
      <c r="F867" s="62" t="s">
        <v>132</v>
      </c>
    </row>
    <row r="868" spans="1:6" ht="14.25">
      <c r="A868" s="61">
        <v>866</v>
      </c>
      <c r="B868" s="62" t="s">
        <v>129</v>
      </c>
      <c r="C868" s="63" t="s">
        <v>1821</v>
      </c>
      <c r="D868" s="63" t="s">
        <v>1837</v>
      </c>
      <c r="E868" s="108" t="s">
        <v>1838</v>
      </c>
      <c r="F868" s="62" t="s">
        <v>132</v>
      </c>
    </row>
    <row r="869" spans="1:6" ht="14.25">
      <c r="A869" s="61">
        <v>867</v>
      </c>
      <c r="B869" s="62" t="s">
        <v>129</v>
      </c>
      <c r="C869" s="63" t="s">
        <v>1821</v>
      </c>
      <c r="D869" s="63" t="s">
        <v>612</v>
      </c>
      <c r="E869" s="108" t="s">
        <v>1839</v>
      </c>
      <c r="F869" s="62" t="s">
        <v>132</v>
      </c>
    </row>
    <row r="870" spans="1:6" ht="14.25">
      <c r="A870" s="61">
        <v>868</v>
      </c>
      <c r="B870" s="62" t="s">
        <v>129</v>
      </c>
      <c r="C870" s="63" t="s">
        <v>1821</v>
      </c>
      <c r="D870" s="63" t="s">
        <v>1647</v>
      </c>
      <c r="E870" s="108" t="s">
        <v>1840</v>
      </c>
      <c r="F870" s="62" t="s">
        <v>132</v>
      </c>
    </row>
    <row r="871" spans="1:6" ht="14.25">
      <c r="A871" s="61">
        <v>869</v>
      </c>
      <c r="B871" s="62" t="s">
        <v>129</v>
      </c>
      <c r="C871" s="63" t="s">
        <v>1821</v>
      </c>
      <c r="D871" s="63" t="s">
        <v>1841</v>
      </c>
      <c r="E871" s="108" t="s">
        <v>1842</v>
      </c>
      <c r="F871" s="62" t="s">
        <v>132</v>
      </c>
    </row>
    <row r="872" spans="1:6" ht="14.25">
      <c r="A872" s="61">
        <v>870</v>
      </c>
      <c r="B872" s="62" t="s">
        <v>129</v>
      </c>
      <c r="C872" s="63" t="s">
        <v>1821</v>
      </c>
      <c r="D872" s="63" t="s">
        <v>1843</v>
      </c>
      <c r="E872" s="108" t="s">
        <v>1844</v>
      </c>
      <c r="F872" s="62" t="s">
        <v>132</v>
      </c>
    </row>
    <row r="873" spans="1:6" ht="14.25">
      <c r="A873" s="61">
        <v>871</v>
      </c>
      <c r="B873" s="62" t="s">
        <v>129</v>
      </c>
      <c r="C873" s="63" t="s">
        <v>1845</v>
      </c>
      <c r="D873" s="63" t="s">
        <v>1845</v>
      </c>
      <c r="E873" s="108" t="s">
        <v>1846</v>
      </c>
      <c r="F873" s="62" t="s">
        <v>132</v>
      </c>
    </row>
    <row r="874" spans="1:6" ht="14.25">
      <c r="A874" s="61">
        <v>872</v>
      </c>
      <c r="B874" s="62" t="s">
        <v>129</v>
      </c>
      <c r="C874" s="63" t="s">
        <v>1845</v>
      </c>
      <c r="D874" s="63" t="s">
        <v>1101</v>
      </c>
      <c r="E874" s="108" t="s">
        <v>1847</v>
      </c>
      <c r="F874" s="62" t="s">
        <v>132</v>
      </c>
    </row>
    <row r="875" spans="1:6" ht="14.25">
      <c r="A875" s="61">
        <v>873</v>
      </c>
      <c r="B875" s="62" t="s">
        <v>129</v>
      </c>
      <c r="C875" s="63" t="s">
        <v>1845</v>
      </c>
      <c r="D875" s="63" t="s">
        <v>1848</v>
      </c>
      <c r="E875" s="108" t="s">
        <v>1849</v>
      </c>
      <c r="F875" s="62" t="s">
        <v>132</v>
      </c>
    </row>
    <row r="876" spans="1:6" ht="14.25">
      <c r="A876" s="61">
        <v>874</v>
      </c>
      <c r="B876" s="62" t="s">
        <v>129</v>
      </c>
      <c r="C876" s="63" t="s">
        <v>1845</v>
      </c>
      <c r="D876" s="63" t="s">
        <v>1850</v>
      </c>
      <c r="E876" s="108" t="s">
        <v>1851</v>
      </c>
      <c r="F876" s="62" t="s">
        <v>132</v>
      </c>
    </row>
    <row r="877" spans="1:6" ht="14.25">
      <c r="A877" s="61">
        <v>875</v>
      </c>
      <c r="B877" s="62" t="s">
        <v>129</v>
      </c>
      <c r="C877" s="63" t="s">
        <v>1845</v>
      </c>
      <c r="D877" s="63" t="s">
        <v>332</v>
      </c>
      <c r="E877" s="108" t="s">
        <v>1852</v>
      </c>
      <c r="F877" s="62" t="s">
        <v>132</v>
      </c>
    </row>
    <row r="878" spans="1:6" ht="14.25">
      <c r="A878" s="61">
        <v>876</v>
      </c>
      <c r="B878" s="62" t="s">
        <v>129</v>
      </c>
      <c r="C878" s="63" t="s">
        <v>1845</v>
      </c>
      <c r="D878" s="63" t="s">
        <v>1853</v>
      </c>
      <c r="E878" s="108" t="s">
        <v>1854</v>
      </c>
      <c r="F878" s="62" t="s">
        <v>132</v>
      </c>
    </row>
    <row r="879" spans="1:6" ht="14.25">
      <c r="A879" s="61">
        <v>877</v>
      </c>
      <c r="B879" s="62" t="s">
        <v>129</v>
      </c>
      <c r="C879" s="63" t="s">
        <v>1845</v>
      </c>
      <c r="D879" s="63" t="s">
        <v>1855</v>
      </c>
      <c r="E879" s="108" t="s">
        <v>1856</v>
      </c>
      <c r="F879" s="62" t="s">
        <v>132</v>
      </c>
    </row>
    <row r="880" spans="1:6" ht="14.25">
      <c r="A880" s="61">
        <v>878</v>
      </c>
      <c r="B880" s="62" t="s">
        <v>129</v>
      </c>
      <c r="C880" s="63" t="s">
        <v>1845</v>
      </c>
      <c r="D880" s="63" t="s">
        <v>1857</v>
      </c>
      <c r="E880" s="108" t="s">
        <v>1858</v>
      </c>
      <c r="F880" s="62" t="s">
        <v>132</v>
      </c>
    </row>
    <row r="881" spans="1:6" ht="14.25">
      <c r="A881" s="61">
        <v>879</v>
      </c>
      <c r="B881" s="62" t="s">
        <v>129</v>
      </c>
      <c r="C881" s="63" t="s">
        <v>1845</v>
      </c>
      <c r="D881" s="63" t="s">
        <v>1859</v>
      </c>
      <c r="E881" s="108" t="s">
        <v>1860</v>
      </c>
      <c r="F881" s="62" t="s">
        <v>132</v>
      </c>
    </row>
    <row r="882" spans="1:6" ht="14.25">
      <c r="A882" s="61">
        <v>880</v>
      </c>
      <c r="B882" s="62" t="s">
        <v>129</v>
      </c>
      <c r="C882" s="63" t="s">
        <v>1845</v>
      </c>
      <c r="D882" s="63" t="s">
        <v>1861</v>
      </c>
      <c r="E882" s="108" t="s">
        <v>1862</v>
      </c>
      <c r="F882" s="62" t="s">
        <v>132</v>
      </c>
    </row>
    <row r="883" spans="1:6" ht="14.25">
      <c r="A883" s="61">
        <v>881</v>
      </c>
      <c r="B883" s="62" t="s">
        <v>129</v>
      </c>
      <c r="C883" s="63" t="s">
        <v>1845</v>
      </c>
      <c r="D883" s="63" t="s">
        <v>1863</v>
      </c>
      <c r="E883" s="108" t="s">
        <v>1864</v>
      </c>
      <c r="F883" s="62" t="s">
        <v>132</v>
      </c>
    </row>
    <row r="884" spans="1:6" ht="14.25">
      <c r="A884" s="61">
        <v>882</v>
      </c>
      <c r="B884" s="62" t="s">
        <v>129</v>
      </c>
      <c r="C884" s="63" t="s">
        <v>1865</v>
      </c>
      <c r="D884" s="63" t="s">
        <v>1865</v>
      </c>
      <c r="E884" s="108" t="s">
        <v>1866</v>
      </c>
      <c r="F884" s="62" t="s">
        <v>132</v>
      </c>
    </row>
    <row r="885" spans="1:6" ht="14.25">
      <c r="A885" s="61">
        <v>883</v>
      </c>
      <c r="B885" s="62" t="s">
        <v>129</v>
      </c>
      <c r="C885" s="63" t="s">
        <v>1865</v>
      </c>
      <c r="D885" s="63" t="s">
        <v>1867</v>
      </c>
      <c r="E885" s="108" t="s">
        <v>1868</v>
      </c>
      <c r="F885" s="62" t="s">
        <v>132</v>
      </c>
    </row>
    <row r="886" spans="1:6" ht="14.25">
      <c r="A886" s="61">
        <v>884</v>
      </c>
      <c r="B886" s="62" t="s">
        <v>129</v>
      </c>
      <c r="C886" s="63" t="s">
        <v>1865</v>
      </c>
      <c r="D886" s="63" t="s">
        <v>1869</v>
      </c>
      <c r="E886" s="108" t="s">
        <v>1870</v>
      </c>
      <c r="F886" s="62" t="s">
        <v>132</v>
      </c>
    </row>
    <row r="887" spans="1:6" ht="14.25">
      <c r="A887" s="61">
        <v>885</v>
      </c>
      <c r="B887" s="62" t="s">
        <v>129</v>
      </c>
      <c r="C887" s="63" t="s">
        <v>1865</v>
      </c>
      <c r="D887" s="63" t="s">
        <v>1871</v>
      </c>
      <c r="E887" s="108" t="s">
        <v>1872</v>
      </c>
      <c r="F887" s="62" t="s">
        <v>132</v>
      </c>
    </row>
    <row r="888" spans="1:6" ht="14.25">
      <c r="A888" s="61">
        <v>886</v>
      </c>
      <c r="B888" s="62" t="s">
        <v>129</v>
      </c>
      <c r="C888" s="63" t="s">
        <v>1865</v>
      </c>
      <c r="D888" s="63" t="s">
        <v>1873</v>
      </c>
      <c r="E888" s="108" t="s">
        <v>1874</v>
      </c>
      <c r="F888" s="62" t="s">
        <v>132</v>
      </c>
    </row>
    <row r="889" spans="1:6" ht="14.25">
      <c r="A889" s="61">
        <v>887</v>
      </c>
      <c r="B889" s="62" t="s">
        <v>129</v>
      </c>
      <c r="C889" s="63" t="s">
        <v>1865</v>
      </c>
      <c r="D889" s="63" t="s">
        <v>1875</v>
      </c>
      <c r="E889" s="108" t="s">
        <v>1876</v>
      </c>
      <c r="F889" s="62" t="s">
        <v>132</v>
      </c>
    </row>
    <row r="890" spans="1:6" ht="14.25">
      <c r="A890" s="61">
        <v>888</v>
      </c>
      <c r="B890" s="62" t="s">
        <v>129</v>
      </c>
      <c r="C890" s="63" t="s">
        <v>1865</v>
      </c>
      <c r="D890" s="63" t="s">
        <v>1877</v>
      </c>
      <c r="E890" s="108" t="s">
        <v>1878</v>
      </c>
      <c r="F890" s="62" t="s">
        <v>132</v>
      </c>
    </row>
    <row r="891" spans="1:6" ht="14.25">
      <c r="A891" s="61">
        <v>889</v>
      </c>
      <c r="B891" s="62" t="s">
        <v>129</v>
      </c>
      <c r="C891" s="63" t="s">
        <v>1865</v>
      </c>
      <c r="D891" s="63" t="s">
        <v>1879</v>
      </c>
      <c r="E891" s="108" t="s">
        <v>1880</v>
      </c>
      <c r="F891" s="62" t="s">
        <v>132</v>
      </c>
    </row>
    <row r="892" spans="1:6" ht="14.25">
      <c r="A892" s="61">
        <v>890</v>
      </c>
      <c r="B892" s="62" t="s">
        <v>129</v>
      </c>
      <c r="C892" s="63" t="s">
        <v>1865</v>
      </c>
      <c r="D892" s="63" t="s">
        <v>1881</v>
      </c>
      <c r="E892" s="108" t="s">
        <v>1882</v>
      </c>
      <c r="F892" s="62" t="s">
        <v>132</v>
      </c>
    </row>
    <row r="893" spans="1:6" ht="14.25">
      <c r="A893" s="61">
        <v>891</v>
      </c>
      <c r="B893" s="62" t="s">
        <v>129</v>
      </c>
      <c r="C893" s="63" t="s">
        <v>1865</v>
      </c>
      <c r="D893" s="63" t="s">
        <v>1883</v>
      </c>
      <c r="E893" s="108" t="s">
        <v>1884</v>
      </c>
      <c r="F893" s="62" t="s">
        <v>132</v>
      </c>
    </row>
    <row r="894" spans="1:6" ht="14.25">
      <c r="A894" s="61">
        <v>892</v>
      </c>
      <c r="B894" s="62" t="s">
        <v>129</v>
      </c>
      <c r="C894" s="63" t="s">
        <v>1865</v>
      </c>
      <c r="D894" s="63" t="s">
        <v>1885</v>
      </c>
      <c r="E894" s="108" t="s">
        <v>1886</v>
      </c>
      <c r="F894" s="62" t="s">
        <v>132</v>
      </c>
    </row>
    <row r="895" spans="1:6" ht="14.25">
      <c r="A895" s="61">
        <v>893</v>
      </c>
      <c r="B895" s="62" t="s">
        <v>129</v>
      </c>
      <c r="C895" s="63" t="s">
        <v>1865</v>
      </c>
      <c r="D895" s="63" t="s">
        <v>1887</v>
      </c>
      <c r="E895" s="108" t="s">
        <v>1888</v>
      </c>
      <c r="F895" s="62" t="s">
        <v>132</v>
      </c>
    </row>
    <row r="896" spans="1:6" ht="14.25">
      <c r="A896" s="61">
        <v>894</v>
      </c>
      <c r="B896" s="62" t="s">
        <v>129</v>
      </c>
      <c r="C896" s="63" t="s">
        <v>1865</v>
      </c>
      <c r="D896" s="63" t="s">
        <v>1889</v>
      </c>
      <c r="E896" s="108" t="s">
        <v>1890</v>
      </c>
      <c r="F896" s="62" t="s">
        <v>132</v>
      </c>
    </row>
    <row r="897" spans="1:6" ht="14.25">
      <c r="A897" s="61">
        <v>895</v>
      </c>
      <c r="B897" s="62" t="s">
        <v>129</v>
      </c>
      <c r="C897" s="63" t="s">
        <v>1865</v>
      </c>
      <c r="D897" s="63" t="s">
        <v>1891</v>
      </c>
      <c r="E897" s="108" t="s">
        <v>1892</v>
      </c>
      <c r="F897" s="62" t="s">
        <v>132</v>
      </c>
    </row>
    <row r="898" spans="1:6" ht="14.25">
      <c r="A898" s="61">
        <v>896</v>
      </c>
      <c r="B898" s="62" t="s">
        <v>129</v>
      </c>
      <c r="C898" s="63" t="s">
        <v>1865</v>
      </c>
      <c r="D898" s="63" t="s">
        <v>1893</v>
      </c>
      <c r="E898" s="108" t="s">
        <v>1894</v>
      </c>
      <c r="F898" s="62" t="s">
        <v>132</v>
      </c>
    </row>
    <row r="899" spans="1:6" ht="14.25">
      <c r="A899" s="61">
        <v>897</v>
      </c>
      <c r="B899" s="62" t="s">
        <v>129</v>
      </c>
      <c r="C899" s="63" t="s">
        <v>1865</v>
      </c>
      <c r="D899" s="63" t="s">
        <v>1112</v>
      </c>
      <c r="E899" s="108" t="s">
        <v>1895</v>
      </c>
      <c r="F899" s="62" t="s">
        <v>132</v>
      </c>
    </row>
    <row r="900" spans="1:6" ht="14.25">
      <c r="A900" s="61">
        <v>898</v>
      </c>
      <c r="B900" s="62" t="s">
        <v>129</v>
      </c>
      <c r="C900" s="63" t="s">
        <v>1896</v>
      </c>
      <c r="D900" s="63" t="s">
        <v>318</v>
      </c>
      <c r="E900" s="108" t="s">
        <v>1897</v>
      </c>
      <c r="F900" s="62" t="s">
        <v>132</v>
      </c>
    </row>
    <row r="901" spans="1:6" ht="14.25">
      <c r="A901" s="61">
        <v>899</v>
      </c>
      <c r="B901" s="62" t="s">
        <v>129</v>
      </c>
      <c r="C901" s="63" t="s">
        <v>1896</v>
      </c>
      <c r="D901" s="63" t="s">
        <v>1898</v>
      </c>
      <c r="E901" s="108" t="s">
        <v>1899</v>
      </c>
      <c r="F901" s="62" t="s">
        <v>132</v>
      </c>
    </row>
    <row r="902" spans="1:6" ht="14.25">
      <c r="A902" s="61">
        <v>900</v>
      </c>
      <c r="B902" s="62" t="s">
        <v>129</v>
      </c>
      <c r="C902" s="63" t="s">
        <v>1896</v>
      </c>
      <c r="D902" s="63" t="s">
        <v>1900</v>
      </c>
      <c r="E902" s="108" t="s">
        <v>1901</v>
      </c>
      <c r="F902" s="62" t="s">
        <v>132</v>
      </c>
    </row>
    <row r="903" spans="1:6" ht="14.25">
      <c r="A903" s="61">
        <v>901</v>
      </c>
      <c r="B903" s="62" t="s">
        <v>129</v>
      </c>
      <c r="C903" s="63" t="s">
        <v>1896</v>
      </c>
      <c r="D903" s="63" t="s">
        <v>1902</v>
      </c>
      <c r="E903" s="108" t="s">
        <v>1903</v>
      </c>
      <c r="F903" s="62" t="s">
        <v>132</v>
      </c>
    </row>
    <row r="904" spans="1:6" ht="14.25">
      <c r="A904" s="61">
        <v>902</v>
      </c>
      <c r="B904" s="62" t="s">
        <v>129</v>
      </c>
      <c r="C904" s="63" t="s">
        <v>1896</v>
      </c>
      <c r="D904" s="63" t="s">
        <v>307</v>
      </c>
      <c r="E904" s="108" t="s">
        <v>1904</v>
      </c>
      <c r="F904" s="62" t="s">
        <v>132</v>
      </c>
    </row>
    <row r="905" spans="1:6" ht="14.25">
      <c r="A905" s="61">
        <v>903</v>
      </c>
      <c r="B905" s="62" t="s">
        <v>129</v>
      </c>
      <c r="C905" s="63" t="s">
        <v>1896</v>
      </c>
      <c r="D905" s="63" t="s">
        <v>1905</v>
      </c>
      <c r="E905" s="108" t="s">
        <v>1906</v>
      </c>
      <c r="F905" s="62" t="s">
        <v>132</v>
      </c>
    </row>
    <row r="906" spans="1:6" ht="14.25">
      <c r="A906" s="61">
        <v>904</v>
      </c>
      <c r="B906" s="62" t="s">
        <v>129</v>
      </c>
      <c r="C906" s="63" t="s">
        <v>1896</v>
      </c>
      <c r="D906" s="63" t="s">
        <v>1757</v>
      </c>
      <c r="E906" s="108" t="s">
        <v>1907</v>
      </c>
      <c r="F906" s="62" t="s">
        <v>132</v>
      </c>
    </row>
    <row r="907" spans="1:6" ht="14.25">
      <c r="A907" s="61">
        <v>905</v>
      </c>
      <c r="B907" s="62" t="s">
        <v>129</v>
      </c>
      <c r="C907" s="63" t="s">
        <v>1896</v>
      </c>
      <c r="D907" s="63" t="s">
        <v>1908</v>
      </c>
      <c r="E907" s="108" t="s">
        <v>1909</v>
      </c>
      <c r="F907" s="62" t="s">
        <v>132</v>
      </c>
    </row>
    <row r="908" spans="1:6" ht="14.25">
      <c r="A908" s="61">
        <v>906</v>
      </c>
      <c r="B908" s="62" t="s">
        <v>129</v>
      </c>
      <c r="C908" s="63" t="s">
        <v>1896</v>
      </c>
      <c r="D908" s="63" t="s">
        <v>1910</v>
      </c>
      <c r="E908" s="108" t="s">
        <v>1911</v>
      </c>
      <c r="F908" s="62" t="s">
        <v>132</v>
      </c>
    </row>
    <row r="909" spans="1:6" ht="14.25">
      <c r="A909" s="61">
        <v>907</v>
      </c>
      <c r="B909" s="62" t="s">
        <v>129</v>
      </c>
      <c r="C909" s="63" t="s">
        <v>1896</v>
      </c>
      <c r="D909" s="63" t="s">
        <v>1912</v>
      </c>
      <c r="E909" s="108" t="s">
        <v>1913</v>
      </c>
      <c r="F909" s="62" t="s">
        <v>132</v>
      </c>
    </row>
    <row r="910" spans="1:6" ht="14.25">
      <c r="A910" s="61">
        <v>908</v>
      </c>
      <c r="B910" s="62" t="s">
        <v>129</v>
      </c>
      <c r="C910" s="63" t="s">
        <v>1896</v>
      </c>
      <c r="D910" s="63" t="s">
        <v>1914</v>
      </c>
      <c r="E910" s="108" t="s">
        <v>1915</v>
      </c>
      <c r="F910" s="62" t="s">
        <v>132</v>
      </c>
    </row>
    <row r="911" spans="1:6" ht="14.25">
      <c r="A911" s="61">
        <v>909</v>
      </c>
      <c r="B911" s="62" t="s">
        <v>129</v>
      </c>
      <c r="C911" s="63" t="s">
        <v>1896</v>
      </c>
      <c r="D911" s="63" t="s">
        <v>1916</v>
      </c>
      <c r="E911" s="108" t="s">
        <v>1917</v>
      </c>
      <c r="F911" s="62" t="s">
        <v>132</v>
      </c>
    </row>
    <row r="912" spans="1:6" ht="14.25">
      <c r="A912" s="61">
        <v>910</v>
      </c>
      <c r="B912" s="62" t="s">
        <v>129</v>
      </c>
      <c r="C912" s="63" t="s">
        <v>1896</v>
      </c>
      <c r="D912" s="63" t="s">
        <v>1918</v>
      </c>
      <c r="E912" s="108" t="s">
        <v>1919</v>
      </c>
      <c r="F912" s="62" t="s">
        <v>132</v>
      </c>
    </row>
    <row r="913" spans="1:6" ht="14.25">
      <c r="A913" s="61">
        <v>911</v>
      </c>
      <c r="B913" s="62" t="s">
        <v>129</v>
      </c>
      <c r="C913" s="63" t="s">
        <v>1896</v>
      </c>
      <c r="D913" s="63" t="s">
        <v>1920</v>
      </c>
      <c r="E913" s="108" t="s">
        <v>1921</v>
      </c>
      <c r="F913" s="62" t="s">
        <v>132</v>
      </c>
    </row>
    <row r="914" spans="1:6" ht="14.25">
      <c r="A914" s="61">
        <v>912</v>
      </c>
      <c r="B914" s="62" t="s">
        <v>129</v>
      </c>
      <c r="C914" s="63" t="s">
        <v>1896</v>
      </c>
      <c r="D914" s="63" t="s">
        <v>1922</v>
      </c>
      <c r="E914" s="108" t="s">
        <v>1923</v>
      </c>
      <c r="F914" s="62" t="s">
        <v>132</v>
      </c>
    </row>
    <row r="915" spans="1:6" ht="14.25">
      <c r="A915" s="61">
        <v>913</v>
      </c>
      <c r="B915" s="62" t="s">
        <v>129</v>
      </c>
      <c r="C915" s="63" t="s">
        <v>1896</v>
      </c>
      <c r="D915" s="63" t="s">
        <v>1924</v>
      </c>
      <c r="E915" s="108" t="s">
        <v>1925</v>
      </c>
      <c r="F915" s="62" t="s">
        <v>132</v>
      </c>
    </row>
    <row r="916" spans="1:6" ht="14.25">
      <c r="A916" s="61">
        <v>914</v>
      </c>
      <c r="B916" s="62" t="s">
        <v>129</v>
      </c>
      <c r="C916" s="63" t="s">
        <v>1896</v>
      </c>
      <c r="D916" s="63" t="s">
        <v>1926</v>
      </c>
      <c r="E916" s="108" t="s">
        <v>1927</v>
      </c>
      <c r="F916" s="62" t="s">
        <v>132</v>
      </c>
    </row>
    <row r="917" spans="1:6" ht="14.25">
      <c r="A917" s="61">
        <v>915</v>
      </c>
      <c r="B917" s="62" t="s">
        <v>129</v>
      </c>
      <c r="C917" s="63" t="s">
        <v>1896</v>
      </c>
      <c r="D917" s="63" t="s">
        <v>1928</v>
      </c>
      <c r="E917" s="108" t="s">
        <v>1929</v>
      </c>
      <c r="F917" s="62" t="s">
        <v>132</v>
      </c>
    </row>
    <row r="918" spans="1:6" ht="14.25">
      <c r="A918" s="61">
        <v>916</v>
      </c>
      <c r="B918" s="62" t="s">
        <v>129</v>
      </c>
      <c r="C918" s="63" t="s">
        <v>1896</v>
      </c>
      <c r="D918" s="63" t="s">
        <v>1930</v>
      </c>
      <c r="E918" s="108" t="s">
        <v>1931</v>
      </c>
      <c r="F918" s="62" t="s">
        <v>132</v>
      </c>
    </row>
    <row r="919" spans="1:6" ht="14.25">
      <c r="A919" s="61">
        <v>917</v>
      </c>
      <c r="B919" s="62" t="s">
        <v>129</v>
      </c>
      <c r="C919" s="63" t="s">
        <v>1896</v>
      </c>
      <c r="D919" s="63" t="s">
        <v>1932</v>
      </c>
      <c r="E919" s="108" t="s">
        <v>1933</v>
      </c>
      <c r="F919" s="62" t="s">
        <v>132</v>
      </c>
    </row>
    <row r="920" spans="1:6" ht="14.25">
      <c r="A920" s="61">
        <v>918</v>
      </c>
      <c r="B920" s="62" t="s">
        <v>129</v>
      </c>
      <c r="C920" s="63" t="s">
        <v>1896</v>
      </c>
      <c r="D920" s="63" t="s">
        <v>1934</v>
      </c>
      <c r="E920" s="108" t="s">
        <v>1935</v>
      </c>
      <c r="F920" s="62" t="s">
        <v>132</v>
      </c>
    </row>
    <row r="921" spans="1:6" ht="14.25">
      <c r="A921" s="61">
        <v>919</v>
      </c>
      <c r="B921" s="62" t="s">
        <v>129</v>
      </c>
      <c r="C921" s="63" t="s">
        <v>1896</v>
      </c>
      <c r="D921" s="63" t="s">
        <v>305</v>
      </c>
      <c r="E921" s="108" t="s">
        <v>1936</v>
      </c>
      <c r="F921" s="62" t="s">
        <v>132</v>
      </c>
    </row>
    <row r="922" spans="1:6" ht="14.25">
      <c r="A922" s="61">
        <v>920</v>
      </c>
      <c r="B922" s="62" t="s">
        <v>129</v>
      </c>
      <c r="C922" s="63" t="s">
        <v>1896</v>
      </c>
      <c r="D922" s="63" t="s">
        <v>1937</v>
      </c>
      <c r="E922" s="108" t="s">
        <v>1938</v>
      </c>
      <c r="F922" s="62" t="s">
        <v>132</v>
      </c>
    </row>
    <row r="923" spans="1:6" ht="14.25">
      <c r="A923" s="61">
        <v>921</v>
      </c>
      <c r="B923" s="62" t="s">
        <v>129</v>
      </c>
      <c r="C923" s="63" t="s">
        <v>1939</v>
      </c>
      <c r="D923" s="63" t="s">
        <v>1939</v>
      </c>
      <c r="E923" s="108" t="s">
        <v>1940</v>
      </c>
      <c r="F923" s="62" t="s">
        <v>132</v>
      </c>
    </row>
    <row r="924" spans="1:6" ht="14.25">
      <c r="A924" s="61">
        <v>922</v>
      </c>
      <c r="B924" s="62" t="s">
        <v>129</v>
      </c>
      <c r="C924" s="63" t="s">
        <v>1939</v>
      </c>
      <c r="D924" s="63" t="s">
        <v>1941</v>
      </c>
      <c r="E924" s="108" t="s">
        <v>1942</v>
      </c>
      <c r="F924" s="62" t="s">
        <v>132</v>
      </c>
    </row>
    <row r="925" spans="1:6" ht="14.25">
      <c r="A925" s="61">
        <v>923</v>
      </c>
      <c r="B925" s="62" t="s">
        <v>129</v>
      </c>
      <c r="C925" s="63" t="s">
        <v>1939</v>
      </c>
      <c r="D925" s="63" t="s">
        <v>1943</v>
      </c>
      <c r="E925" s="108" t="s">
        <v>1944</v>
      </c>
      <c r="F925" s="62" t="s">
        <v>132</v>
      </c>
    </row>
    <row r="926" spans="1:6" ht="14.25">
      <c r="A926" s="61">
        <v>924</v>
      </c>
      <c r="B926" s="62" t="s">
        <v>129</v>
      </c>
      <c r="C926" s="63" t="s">
        <v>1939</v>
      </c>
      <c r="D926" s="63" t="s">
        <v>1945</v>
      </c>
      <c r="E926" s="108" t="s">
        <v>1946</v>
      </c>
      <c r="F926" s="62" t="s">
        <v>132</v>
      </c>
    </row>
    <row r="927" spans="1:6" ht="14.25">
      <c r="A927" s="61">
        <v>925</v>
      </c>
      <c r="B927" s="62" t="s">
        <v>129</v>
      </c>
      <c r="C927" s="63" t="s">
        <v>1939</v>
      </c>
      <c r="D927" s="63" t="s">
        <v>1947</v>
      </c>
      <c r="E927" s="108" t="s">
        <v>1948</v>
      </c>
      <c r="F927" s="62" t="s">
        <v>132</v>
      </c>
    </row>
    <row r="928" spans="1:6" ht="14.25">
      <c r="A928" s="61">
        <v>926</v>
      </c>
      <c r="B928" s="62" t="s">
        <v>129</v>
      </c>
      <c r="C928" s="63" t="s">
        <v>1939</v>
      </c>
      <c r="D928" s="63" t="s">
        <v>1949</v>
      </c>
      <c r="E928" s="108" t="s">
        <v>1950</v>
      </c>
      <c r="F928" s="62" t="s">
        <v>132</v>
      </c>
    </row>
    <row r="929" spans="1:6" ht="14.25">
      <c r="A929" s="61">
        <v>927</v>
      </c>
      <c r="B929" s="62" t="s">
        <v>129</v>
      </c>
      <c r="C929" s="63" t="s">
        <v>1939</v>
      </c>
      <c r="D929" s="63" t="s">
        <v>1951</v>
      </c>
      <c r="E929" s="108" t="s">
        <v>1952</v>
      </c>
      <c r="F929" s="62" t="s">
        <v>132</v>
      </c>
    </row>
    <row r="930" spans="1:6" ht="14.25">
      <c r="A930" s="61">
        <v>928</v>
      </c>
      <c r="B930" s="62" t="s">
        <v>129</v>
      </c>
      <c r="C930" s="63" t="s">
        <v>1939</v>
      </c>
      <c r="D930" s="63" t="s">
        <v>1953</v>
      </c>
      <c r="E930" s="108" t="s">
        <v>1954</v>
      </c>
      <c r="F930" s="62" t="s">
        <v>132</v>
      </c>
    </row>
    <row r="931" spans="1:6" ht="14.25">
      <c r="A931" s="61">
        <v>929</v>
      </c>
      <c r="B931" s="62" t="s">
        <v>129</v>
      </c>
      <c r="C931" s="63" t="s">
        <v>1939</v>
      </c>
      <c r="D931" s="63" t="s">
        <v>1955</v>
      </c>
      <c r="E931" s="108" t="s">
        <v>1956</v>
      </c>
      <c r="F931" s="62" t="s">
        <v>132</v>
      </c>
    </row>
    <row r="932" spans="1:6" ht="14.25">
      <c r="A932" s="61">
        <v>930</v>
      </c>
      <c r="B932" s="62" t="s">
        <v>129</v>
      </c>
      <c r="C932" s="63" t="s">
        <v>1939</v>
      </c>
      <c r="D932" s="63" t="s">
        <v>1957</v>
      </c>
      <c r="E932" s="108" t="s">
        <v>1958</v>
      </c>
      <c r="F932" s="62" t="s">
        <v>132</v>
      </c>
    </row>
    <row r="933" spans="1:6" ht="14.25">
      <c r="A933" s="61">
        <v>931</v>
      </c>
      <c r="B933" s="62" t="s">
        <v>129</v>
      </c>
      <c r="C933" s="63" t="s">
        <v>1939</v>
      </c>
      <c r="D933" s="63" t="s">
        <v>1959</v>
      </c>
      <c r="E933" s="108" t="s">
        <v>1960</v>
      </c>
      <c r="F933" s="62" t="s">
        <v>132</v>
      </c>
    </row>
    <row r="934" spans="1:6" ht="14.25">
      <c r="A934" s="61">
        <v>932</v>
      </c>
      <c r="B934" s="62" t="s">
        <v>129</v>
      </c>
      <c r="C934" s="63" t="s">
        <v>1939</v>
      </c>
      <c r="D934" s="63" t="s">
        <v>1961</v>
      </c>
      <c r="E934" s="108" t="s">
        <v>1962</v>
      </c>
      <c r="F934" s="62" t="s">
        <v>132</v>
      </c>
    </row>
    <row r="935" spans="1:6" ht="14.25">
      <c r="A935" s="61">
        <v>933</v>
      </c>
      <c r="B935" s="62" t="s">
        <v>129</v>
      </c>
      <c r="C935" s="63" t="s">
        <v>1939</v>
      </c>
      <c r="D935" s="63" t="s">
        <v>1963</v>
      </c>
      <c r="E935" s="108" t="s">
        <v>1964</v>
      </c>
      <c r="F935" s="62" t="s">
        <v>132</v>
      </c>
    </row>
    <row r="936" spans="1:6" ht="14.25">
      <c r="A936" s="61">
        <v>934</v>
      </c>
      <c r="B936" s="62" t="s">
        <v>129</v>
      </c>
      <c r="C936" s="63" t="s">
        <v>1965</v>
      </c>
      <c r="D936" s="63" t="s">
        <v>1965</v>
      </c>
      <c r="E936" s="108" t="s">
        <v>1966</v>
      </c>
      <c r="F936" s="62" t="s">
        <v>132</v>
      </c>
    </row>
    <row r="937" spans="1:6" ht="14.25">
      <c r="A937" s="61">
        <v>935</v>
      </c>
      <c r="B937" s="62" t="s">
        <v>129</v>
      </c>
      <c r="C937" s="63" t="s">
        <v>1965</v>
      </c>
      <c r="D937" s="63" t="s">
        <v>1967</v>
      </c>
      <c r="E937" s="108" t="s">
        <v>1968</v>
      </c>
      <c r="F937" s="62" t="s">
        <v>132</v>
      </c>
    </row>
    <row r="938" spans="1:6" ht="14.25">
      <c r="A938" s="61">
        <v>936</v>
      </c>
      <c r="B938" s="62" t="s">
        <v>129</v>
      </c>
      <c r="C938" s="63" t="s">
        <v>1965</v>
      </c>
      <c r="D938" s="63" t="s">
        <v>1969</v>
      </c>
      <c r="E938" s="108" t="s">
        <v>1970</v>
      </c>
      <c r="F938" s="62" t="s">
        <v>132</v>
      </c>
    </row>
    <row r="939" spans="1:6" ht="14.25">
      <c r="A939" s="61">
        <v>937</v>
      </c>
      <c r="B939" s="62" t="s">
        <v>129</v>
      </c>
      <c r="C939" s="63" t="s">
        <v>1965</v>
      </c>
      <c r="D939" s="63" t="s">
        <v>1971</v>
      </c>
      <c r="E939" s="108" t="s">
        <v>1972</v>
      </c>
      <c r="F939" s="62" t="s">
        <v>132</v>
      </c>
    </row>
    <row r="940" spans="1:6" ht="14.25">
      <c r="A940" s="61">
        <v>938</v>
      </c>
      <c r="B940" s="62" t="s">
        <v>129</v>
      </c>
      <c r="C940" s="63" t="s">
        <v>1965</v>
      </c>
      <c r="D940" s="63" t="s">
        <v>1973</v>
      </c>
      <c r="E940" s="108" t="s">
        <v>1974</v>
      </c>
      <c r="F940" s="62" t="s">
        <v>132</v>
      </c>
    </row>
    <row r="941" spans="1:6" ht="14.25">
      <c r="A941" s="61">
        <v>939</v>
      </c>
      <c r="B941" s="62" t="s">
        <v>129</v>
      </c>
      <c r="C941" s="63" t="s">
        <v>1965</v>
      </c>
      <c r="D941" s="63" t="s">
        <v>1975</v>
      </c>
      <c r="E941" s="108" t="s">
        <v>1976</v>
      </c>
      <c r="F941" s="62" t="s">
        <v>132</v>
      </c>
    </row>
    <row r="942" spans="1:6" ht="14.25">
      <c r="A942" s="61">
        <v>940</v>
      </c>
      <c r="B942" s="62" t="s">
        <v>129</v>
      </c>
      <c r="C942" s="63" t="s">
        <v>1965</v>
      </c>
      <c r="D942" s="63" t="s">
        <v>1977</v>
      </c>
      <c r="E942" s="108" t="s">
        <v>1978</v>
      </c>
      <c r="F942" s="62" t="s">
        <v>132</v>
      </c>
    </row>
    <row r="943" spans="1:6" ht="14.25">
      <c r="A943" s="61">
        <v>941</v>
      </c>
      <c r="B943" s="62" t="s">
        <v>129</v>
      </c>
      <c r="C943" s="63" t="s">
        <v>1965</v>
      </c>
      <c r="D943" s="63" t="s">
        <v>1979</v>
      </c>
      <c r="E943" s="108" t="s">
        <v>1980</v>
      </c>
      <c r="F943" s="62" t="s">
        <v>132</v>
      </c>
    </row>
    <row r="944" spans="1:6" ht="14.25">
      <c r="A944" s="61">
        <v>942</v>
      </c>
      <c r="B944" s="62" t="s">
        <v>129</v>
      </c>
      <c r="C944" s="63" t="s">
        <v>1981</v>
      </c>
      <c r="D944" s="63" t="s">
        <v>997</v>
      </c>
      <c r="E944" s="108" t="s">
        <v>1982</v>
      </c>
      <c r="F944" s="62" t="s">
        <v>132</v>
      </c>
    </row>
    <row r="945" spans="1:6" ht="14.25">
      <c r="A945" s="61">
        <v>943</v>
      </c>
      <c r="B945" s="62" t="s">
        <v>129</v>
      </c>
      <c r="C945" s="63" t="s">
        <v>1981</v>
      </c>
      <c r="D945" s="63" t="s">
        <v>1983</v>
      </c>
      <c r="E945" s="108" t="s">
        <v>1984</v>
      </c>
      <c r="F945" s="62" t="s">
        <v>132</v>
      </c>
    </row>
    <row r="946" spans="1:6" ht="14.25">
      <c r="A946" s="61">
        <v>944</v>
      </c>
      <c r="B946" s="62" t="s">
        <v>129</v>
      </c>
      <c r="C946" s="63" t="s">
        <v>1981</v>
      </c>
      <c r="D946" s="63" t="s">
        <v>1985</v>
      </c>
      <c r="E946" s="108" t="s">
        <v>1986</v>
      </c>
      <c r="F946" s="62" t="s">
        <v>132</v>
      </c>
    </row>
    <row r="947" spans="1:6" ht="14.25">
      <c r="A947" s="61">
        <v>945</v>
      </c>
      <c r="B947" s="62" t="s">
        <v>129</v>
      </c>
      <c r="C947" s="63" t="s">
        <v>1981</v>
      </c>
      <c r="D947" s="63" t="s">
        <v>1987</v>
      </c>
      <c r="E947" s="108" t="s">
        <v>1988</v>
      </c>
      <c r="F947" s="62" t="s">
        <v>132</v>
      </c>
    </row>
    <row r="948" spans="1:6" ht="14.25">
      <c r="A948" s="61">
        <v>946</v>
      </c>
      <c r="B948" s="62" t="s">
        <v>129</v>
      </c>
      <c r="C948" s="63" t="s">
        <v>1981</v>
      </c>
      <c r="D948" s="63" t="s">
        <v>1989</v>
      </c>
      <c r="E948" s="108" t="s">
        <v>1990</v>
      </c>
      <c r="F948" s="62" t="s">
        <v>132</v>
      </c>
    </row>
    <row r="949" spans="1:6" ht="14.25">
      <c r="A949" s="61">
        <v>947</v>
      </c>
      <c r="B949" s="62" t="s">
        <v>129</v>
      </c>
      <c r="C949" s="63" t="s">
        <v>1981</v>
      </c>
      <c r="D949" s="63" t="s">
        <v>1991</v>
      </c>
      <c r="E949" s="108" t="s">
        <v>1992</v>
      </c>
      <c r="F949" s="62" t="s">
        <v>132</v>
      </c>
    </row>
    <row r="950" spans="1:6" ht="14.25">
      <c r="A950" s="61">
        <v>948</v>
      </c>
      <c r="B950" s="62" t="s">
        <v>129</v>
      </c>
      <c r="C950" s="63" t="s">
        <v>1981</v>
      </c>
      <c r="D950" s="63" t="s">
        <v>1993</v>
      </c>
      <c r="E950" s="108" t="s">
        <v>1994</v>
      </c>
      <c r="F950" s="62" t="s">
        <v>132</v>
      </c>
    </row>
    <row r="951" spans="1:6" ht="14.25">
      <c r="A951" s="61">
        <v>949</v>
      </c>
      <c r="B951" s="62" t="s">
        <v>129</v>
      </c>
      <c r="C951" s="63" t="s">
        <v>1981</v>
      </c>
      <c r="D951" s="63" t="s">
        <v>1995</v>
      </c>
      <c r="E951" s="108" t="s">
        <v>1996</v>
      </c>
      <c r="F951" s="62" t="s">
        <v>132</v>
      </c>
    </row>
    <row r="952" spans="1:6" ht="14.25">
      <c r="A952" s="61">
        <v>950</v>
      </c>
      <c r="B952" s="62" t="s">
        <v>129</v>
      </c>
      <c r="C952" s="63" t="s">
        <v>1981</v>
      </c>
      <c r="D952" s="63" t="s">
        <v>1997</v>
      </c>
      <c r="E952" s="108" t="s">
        <v>1998</v>
      </c>
      <c r="F952" s="62" t="s">
        <v>132</v>
      </c>
    </row>
    <row r="953" spans="1:6" ht="14.25">
      <c r="A953" s="61">
        <v>951</v>
      </c>
      <c r="B953" s="62" t="s">
        <v>129</v>
      </c>
      <c r="C953" s="63" t="s">
        <v>1999</v>
      </c>
      <c r="D953" s="63" t="s">
        <v>1999</v>
      </c>
      <c r="E953" s="108" t="s">
        <v>2000</v>
      </c>
      <c r="F953" s="62" t="s">
        <v>132</v>
      </c>
    </row>
    <row r="954" spans="1:6" ht="14.25">
      <c r="A954" s="61">
        <v>952</v>
      </c>
      <c r="B954" s="62" t="s">
        <v>129</v>
      </c>
      <c r="C954" s="63" t="s">
        <v>1999</v>
      </c>
      <c r="D954" s="63" t="s">
        <v>2001</v>
      </c>
      <c r="E954" s="108" t="s">
        <v>2002</v>
      </c>
      <c r="F954" s="62" t="s">
        <v>132</v>
      </c>
    </row>
    <row r="955" spans="1:6" ht="14.25">
      <c r="A955" s="61">
        <v>953</v>
      </c>
      <c r="B955" s="62" t="s">
        <v>129</v>
      </c>
      <c r="C955" s="63" t="s">
        <v>1999</v>
      </c>
      <c r="D955" s="63" t="s">
        <v>305</v>
      </c>
      <c r="E955" s="108" t="s">
        <v>2003</v>
      </c>
      <c r="F955" s="62" t="s">
        <v>132</v>
      </c>
    </row>
    <row r="956" spans="1:6" ht="14.25">
      <c r="A956" s="61">
        <v>954</v>
      </c>
      <c r="B956" s="62" t="s">
        <v>129</v>
      </c>
      <c r="C956" s="63" t="s">
        <v>1999</v>
      </c>
      <c r="D956" s="63" t="s">
        <v>2004</v>
      </c>
      <c r="E956" s="108" t="s">
        <v>2005</v>
      </c>
      <c r="F956" s="62" t="s">
        <v>132</v>
      </c>
    </row>
    <row r="957" spans="1:6" ht="14.25">
      <c r="A957" s="61">
        <v>955</v>
      </c>
      <c r="B957" s="62" t="s">
        <v>129</v>
      </c>
      <c r="C957" s="63" t="s">
        <v>2006</v>
      </c>
      <c r="D957" s="63" t="s">
        <v>2007</v>
      </c>
      <c r="E957" s="108" t="s">
        <v>2008</v>
      </c>
      <c r="F957" s="62" t="s">
        <v>132</v>
      </c>
    </row>
    <row r="958" spans="1:6" ht="14.25">
      <c r="A958" s="61">
        <v>956</v>
      </c>
      <c r="B958" s="62" t="s">
        <v>129</v>
      </c>
      <c r="C958" s="63" t="s">
        <v>2006</v>
      </c>
      <c r="D958" s="63" t="s">
        <v>2009</v>
      </c>
      <c r="E958" s="108" t="s">
        <v>2010</v>
      </c>
      <c r="F958" s="62" t="s">
        <v>132</v>
      </c>
    </row>
    <row r="959" spans="1:6" ht="14.25">
      <c r="A959" s="61">
        <v>957</v>
      </c>
      <c r="B959" s="62" t="s">
        <v>129</v>
      </c>
      <c r="C959" s="63" t="s">
        <v>2006</v>
      </c>
      <c r="D959" s="63" t="s">
        <v>2011</v>
      </c>
      <c r="E959" s="108" t="s">
        <v>2012</v>
      </c>
      <c r="F959" s="62" t="s">
        <v>132</v>
      </c>
    </row>
    <row r="960" spans="1:6" ht="14.25">
      <c r="A960" s="61">
        <v>958</v>
      </c>
      <c r="B960" s="62" t="s">
        <v>129</v>
      </c>
      <c r="C960" s="63" t="s">
        <v>2006</v>
      </c>
      <c r="D960" s="63" t="s">
        <v>2013</v>
      </c>
      <c r="E960" s="108" t="s">
        <v>2014</v>
      </c>
      <c r="F960" s="62" t="s">
        <v>132</v>
      </c>
    </row>
    <row r="961" spans="1:6" ht="14.25">
      <c r="A961" s="61">
        <v>959</v>
      </c>
      <c r="B961" s="62" t="s">
        <v>129</v>
      </c>
      <c r="C961" s="63" t="s">
        <v>2006</v>
      </c>
      <c r="D961" s="63" t="s">
        <v>2015</v>
      </c>
      <c r="E961" s="108" t="s">
        <v>2016</v>
      </c>
      <c r="F961" s="62" t="s">
        <v>132</v>
      </c>
    </row>
    <row r="962" spans="1:6" ht="14.25">
      <c r="A962" s="61">
        <v>960</v>
      </c>
      <c r="B962" s="62" t="s">
        <v>129</v>
      </c>
      <c r="C962" s="63" t="s">
        <v>2006</v>
      </c>
      <c r="D962" s="63" t="s">
        <v>819</v>
      </c>
      <c r="E962" s="108" t="s">
        <v>2017</v>
      </c>
      <c r="F962" s="62" t="s">
        <v>132</v>
      </c>
    </row>
    <row r="963" spans="1:6" ht="14.25">
      <c r="A963" s="61">
        <v>961</v>
      </c>
      <c r="B963" s="62" t="s">
        <v>129</v>
      </c>
      <c r="C963" s="63" t="s">
        <v>2006</v>
      </c>
      <c r="D963" s="63" t="s">
        <v>2018</v>
      </c>
      <c r="E963" s="108" t="s">
        <v>2019</v>
      </c>
      <c r="F963" s="62" t="s">
        <v>132</v>
      </c>
    </row>
    <row r="964" spans="1:6" ht="14.25">
      <c r="A964" s="61">
        <v>962</v>
      </c>
      <c r="B964" s="62" t="s">
        <v>129</v>
      </c>
      <c r="C964" s="63" t="s">
        <v>2006</v>
      </c>
      <c r="D964" s="63" t="s">
        <v>2020</v>
      </c>
      <c r="E964" s="108" t="s">
        <v>2021</v>
      </c>
      <c r="F964" s="62" t="s">
        <v>132</v>
      </c>
    </row>
    <row r="965" spans="1:6" ht="14.25">
      <c r="A965" s="61">
        <v>963</v>
      </c>
      <c r="B965" s="62" t="s">
        <v>129</v>
      </c>
      <c r="C965" s="63" t="s">
        <v>2006</v>
      </c>
      <c r="D965" s="63" t="s">
        <v>2022</v>
      </c>
      <c r="E965" s="108" t="s">
        <v>2023</v>
      </c>
      <c r="F965" s="62" t="s">
        <v>132</v>
      </c>
    </row>
    <row r="966" spans="1:6" ht="14.25">
      <c r="A966" s="61">
        <v>964</v>
      </c>
      <c r="B966" s="62" t="s">
        <v>129</v>
      </c>
      <c r="C966" s="63" t="s">
        <v>2006</v>
      </c>
      <c r="D966" s="63" t="s">
        <v>2024</v>
      </c>
      <c r="E966" s="108" t="s">
        <v>2025</v>
      </c>
      <c r="F966" s="62" t="s">
        <v>132</v>
      </c>
    </row>
    <row r="967" spans="1:6" ht="14.25">
      <c r="A967" s="61">
        <v>965</v>
      </c>
      <c r="B967" s="62" t="s">
        <v>129</v>
      </c>
      <c r="C967" s="63" t="s">
        <v>2006</v>
      </c>
      <c r="D967" s="63" t="s">
        <v>2026</v>
      </c>
      <c r="E967" s="108" t="s">
        <v>2027</v>
      </c>
      <c r="F967" s="62" t="s">
        <v>132</v>
      </c>
    </row>
    <row r="968" spans="1:6" ht="14.25">
      <c r="A968" s="61">
        <v>966</v>
      </c>
      <c r="B968" s="62" t="s">
        <v>129</v>
      </c>
      <c r="C968" s="63" t="s">
        <v>1144</v>
      </c>
      <c r="D968" s="63" t="s">
        <v>2028</v>
      </c>
      <c r="E968" s="108" t="s">
        <v>2029</v>
      </c>
      <c r="F968" s="62" t="s">
        <v>132</v>
      </c>
    </row>
    <row r="969" spans="1:6" ht="14.25">
      <c r="A969" s="61">
        <v>967</v>
      </c>
      <c r="B969" s="62" t="s">
        <v>129</v>
      </c>
      <c r="C969" s="63" t="s">
        <v>1144</v>
      </c>
      <c r="D969" s="63" t="s">
        <v>2030</v>
      </c>
      <c r="E969" s="108" t="s">
        <v>2031</v>
      </c>
      <c r="F969" s="62" t="s">
        <v>132</v>
      </c>
    </row>
    <row r="970" spans="1:6" ht="14.25">
      <c r="A970" s="61">
        <v>968</v>
      </c>
      <c r="B970" s="62" t="s">
        <v>129</v>
      </c>
      <c r="C970" s="63" t="s">
        <v>1144</v>
      </c>
      <c r="D970" s="63" t="s">
        <v>2032</v>
      </c>
      <c r="E970" s="108" t="s">
        <v>2033</v>
      </c>
      <c r="F970" s="62" t="s">
        <v>132</v>
      </c>
    </row>
    <row r="971" spans="1:6" ht="14.25">
      <c r="A971" s="61">
        <v>969</v>
      </c>
      <c r="B971" s="62" t="s">
        <v>129</v>
      </c>
      <c r="C971" s="63" t="s">
        <v>1144</v>
      </c>
      <c r="D971" s="63" t="s">
        <v>2034</v>
      </c>
      <c r="E971" s="108" t="s">
        <v>2035</v>
      </c>
      <c r="F971" s="62" t="s">
        <v>132</v>
      </c>
    </row>
    <row r="972" spans="1:6" ht="14.25">
      <c r="A972" s="61">
        <v>970</v>
      </c>
      <c r="B972" s="62" t="s">
        <v>129</v>
      </c>
      <c r="C972" s="63" t="s">
        <v>1144</v>
      </c>
      <c r="D972" s="63" t="s">
        <v>2036</v>
      </c>
      <c r="E972" s="108" t="s">
        <v>2037</v>
      </c>
      <c r="F972" s="62" t="s">
        <v>132</v>
      </c>
    </row>
    <row r="973" spans="1:6" ht="14.25">
      <c r="A973" s="61">
        <v>971</v>
      </c>
      <c r="B973" s="62" t="s">
        <v>129</v>
      </c>
      <c r="C973" s="63" t="s">
        <v>1144</v>
      </c>
      <c r="D973" s="63" t="s">
        <v>2038</v>
      </c>
      <c r="E973" s="108" t="s">
        <v>2039</v>
      </c>
      <c r="F973" s="62" t="s">
        <v>132</v>
      </c>
    </row>
    <row r="974" spans="1:6" ht="14.25">
      <c r="A974" s="61">
        <v>972</v>
      </c>
      <c r="B974" s="62" t="s">
        <v>129</v>
      </c>
      <c r="C974" s="63" t="s">
        <v>1144</v>
      </c>
      <c r="D974" s="63" t="s">
        <v>2040</v>
      </c>
      <c r="E974" s="108" t="s">
        <v>2041</v>
      </c>
      <c r="F974" s="62" t="s">
        <v>132</v>
      </c>
    </row>
    <row r="975" spans="1:6" ht="14.25">
      <c r="A975" s="61">
        <v>973</v>
      </c>
      <c r="B975" s="62" t="s">
        <v>129</v>
      </c>
      <c r="C975" s="63" t="s">
        <v>1144</v>
      </c>
      <c r="D975" s="63" t="s">
        <v>2042</v>
      </c>
      <c r="E975" s="108" t="s">
        <v>2043</v>
      </c>
      <c r="F975" s="62" t="s">
        <v>132</v>
      </c>
    </row>
    <row r="976" spans="1:6" ht="14.25">
      <c r="A976" s="61">
        <v>974</v>
      </c>
      <c r="B976" s="62" t="s">
        <v>129</v>
      </c>
      <c r="C976" s="63" t="s">
        <v>1144</v>
      </c>
      <c r="D976" s="63" t="s">
        <v>2044</v>
      </c>
      <c r="E976" s="108" t="s">
        <v>2045</v>
      </c>
      <c r="F976" s="62" t="s">
        <v>132</v>
      </c>
    </row>
    <row r="977" spans="1:6" ht="14.25">
      <c r="A977" s="61">
        <v>975</v>
      </c>
      <c r="B977" s="62" t="s">
        <v>129</v>
      </c>
      <c r="C977" s="63" t="s">
        <v>1144</v>
      </c>
      <c r="D977" s="63" t="s">
        <v>2046</v>
      </c>
      <c r="E977" s="108" t="s">
        <v>2047</v>
      </c>
      <c r="F977" s="62" t="s">
        <v>132</v>
      </c>
    </row>
    <row r="978" spans="1:6" ht="14.25">
      <c r="A978" s="61">
        <v>976</v>
      </c>
      <c r="B978" s="62" t="s">
        <v>129</v>
      </c>
      <c r="C978" s="63" t="s">
        <v>2048</v>
      </c>
      <c r="D978" s="63" t="s">
        <v>2049</v>
      </c>
      <c r="E978" s="108" t="s">
        <v>2050</v>
      </c>
      <c r="F978" s="62" t="s">
        <v>132</v>
      </c>
    </row>
    <row r="979" spans="1:6" ht="14.25">
      <c r="A979" s="61">
        <v>977</v>
      </c>
      <c r="B979" s="62" t="s">
        <v>129</v>
      </c>
      <c r="C979" s="63" t="s">
        <v>2048</v>
      </c>
      <c r="D979" s="63" t="s">
        <v>2051</v>
      </c>
      <c r="E979" s="108" t="s">
        <v>2052</v>
      </c>
      <c r="F979" s="62" t="s">
        <v>132</v>
      </c>
    </row>
    <row r="980" spans="1:6" ht="14.25">
      <c r="A980" s="61">
        <v>978</v>
      </c>
      <c r="B980" s="62" t="s">
        <v>129</v>
      </c>
      <c r="C980" s="63" t="s">
        <v>2048</v>
      </c>
      <c r="D980" s="63" t="s">
        <v>2053</v>
      </c>
      <c r="E980" s="108" t="s">
        <v>2054</v>
      </c>
      <c r="F980" s="62" t="s">
        <v>132</v>
      </c>
    </row>
    <row r="981" spans="1:6" ht="14.25">
      <c r="A981" s="61">
        <v>979</v>
      </c>
      <c r="B981" s="62" t="s">
        <v>129</v>
      </c>
      <c r="C981" s="63" t="s">
        <v>2048</v>
      </c>
      <c r="D981" s="63" t="s">
        <v>2055</v>
      </c>
      <c r="E981" s="108" t="s">
        <v>2056</v>
      </c>
      <c r="F981" s="62" t="s">
        <v>132</v>
      </c>
    </row>
    <row r="982" spans="1:6" ht="14.25">
      <c r="A982" s="61">
        <v>980</v>
      </c>
      <c r="B982" s="62" t="s">
        <v>129</v>
      </c>
      <c r="C982" s="63" t="s">
        <v>2048</v>
      </c>
      <c r="D982" s="63" t="s">
        <v>2057</v>
      </c>
      <c r="E982" s="108" t="s">
        <v>2058</v>
      </c>
      <c r="F982" s="62" t="s">
        <v>132</v>
      </c>
    </row>
    <row r="983" spans="1:6" ht="14.25">
      <c r="A983" s="61">
        <v>981</v>
      </c>
      <c r="B983" s="62" t="s">
        <v>129</v>
      </c>
      <c r="C983" s="63" t="s">
        <v>2059</v>
      </c>
      <c r="D983" s="63" t="s">
        <v>2060</v>
      </c>
      <c r="E983" s="108" t="s">
        <v>2061</v>
      </c>
      <c r="F983" s="62" t="s">
        <v>132</v>
      </c>
    </row>
    <row r="984" spans="1:6" ht="14.25">
      <c r="A984" s="61">
        <v>982</v>
      </c>
      <c r="B984" s="62" t="s">
        <v>129</v>
      </c>
      <c r="C984" s="63" t="s">
        <v>2059</v>
      </c>
      <c r="D984" s="63" t="s">
        <v>2062</v>
      </c>
      <c r="E984" s="108" t="s">
        <v>2063</v>
      </c>
      <c r="F984" s="62" t="s">
        <v>132</v>
      </c>
    </row>
    <row r="985" spans="1:6" ht="14.25">
      <c r="A985" s="61">
        <v>983</v>
      </c>
      <c r="B985" s="62" t="s">
        <v>129</v>
      </c>
      <c r="C985" s="63" t="s">
        <v>2059</v>
      </c>
      <c r="D985" s="63" t="s">
        <v>2064</v>
      </c>
      <c r="E985" s="108" t="s">
        <v>2065</v>
      </c>
      <c r="F985" s="62" t="s">
        <v>132</v>
      </c>
    </row>
    <row r="986" spans="1:6" ht="14.25">
      <c r="A986" s="61">
        <v>984</v>
      </c>
      <c r="B986" s="62" t="s">
        <v>129</v>
      </c>
      <c r="C986" s="63" t="s">
        <v>2059</v>
      </c>
      <c r="D986" s="63" t="s">
        <v>2066</v>
      </c>
      <c r="E986" s="108" t="s">
        <v>2067</v>
      </c>
      <c r="F986" s="62" t="s">
        <v>132</v>
      </c>
    </row>
    <row r="987" spans="1:6" ht="14.25">
      <c r="A987" s="61">
        <v>985</v>
      </c>
      <c r="B987" s="62" t="s">
        <v>129</v>
      </c>
      <c r="C987" s="63" t="s">
        <v>2068</v>
      </c>
      <c r="D987" s="63" t="s">
        <v>2068</v>
      </c>
      <c r="E987" s="108" t="s">
        <v>2069</v>
      </c>
      <c r="F987" s="62" t="s">
        <v>132</v>
      </c>
    </row>
    <row r="988" spans="1:6" ht="14.25">
      <c r="A988" s="61">
        <v>986</v>
      </c>
      <c r="B988" s="62" t="s">
        <v>129</v>
      </c>
      <c r="C988" s="63" t="s">
        <v>2068</v>
      </c>
      <c r="D988" s="63" t="s">
        <v>2070</v>
      </c>
      <c r="E988" s="108" t="s">
        <v>2071</v>
      </c>
      <c r="F988" s="62" t="s">
        <v>132</v>
      </c>
    </row>
    <row r="989" spans="1:6" ht="14.25">
      <c r="A989" s="61">
        <v>987</v>
      </c>
      <c r="B989" s="62" t="s">
        <v>129</v>
      </c>
      <c r="C989" s="63" t="s">
        <v>2068</v>
      </c>
      <c r="D989" s="63" t="s">
        <v>2072</v>
      </c>
      <c r="E989" s="108" t="s">
        <v>2073</v>
      </c>
      <c r="F989" s="62" t="s">
        <v>132</v>
      </c>
    </row>
    <row r="990" spans="1:6" ht="14.25">
      <c r="A990" s="61">
        <v>988</v>
      </c>
      <c r="B990" s="62" t="s">
        <v>129</v>
      </c>
      <c r="C990" s="63" t="s">
        <v>2068</v>
      </c>
      <c r="D990" s="63" t="s">
        <v>2074</v>
      </c>
      <c r="E990" s="108" t="s">
        <v>2075</v>
      </c>
      <c r="F990" s="62" t="s">
        <v>132</v>
      </c>
    </row>
    <row r="991" spans="1:6" ht="14.25">
      <c r="A991" s="61">
        <v>989</v>
      </c>
      <c r="B991" s="62" t="s">
        <v>129</v>
      </c>
      <c r="C991" s="63" t="s">
        <v>2068</v>
      </c>
      <c r="D991" s="63" t="s">
        <v>2076</v>
      </c>
      <c r="E991" s="108" t="s">
        <v>2077</v>
      </c>
      <c r="F991" s="62" t="s">
        <v>132</v>
      </c>
    </row>
    <row r="992" spans="1:6" ht="14.25">
      <c r="A992" s="61">
        <v>990</v>
      </c>
      <c r="B992" s="62" t="s">
        <v>129</v>
      </c>
      <c r="C992" s="63" t="s">
        <v>2078</v>
      </c>
      <c r="D992" s="63" t="s">
        <v>1275</v>
      </c>
      <c r="E992" s="108" t="s">
        <v>2079</v>
      </c>
      <c r="F992" s="62" t="s">
        <v>132</v>
      </c>
    </row>
    <row r="993" spans="1:6" ht="14.25">
      <c r="A993" s="61">
        <v>991</v>
      </c>
      <c r="B993" s="62" t="s">
        <v>129</v>
      </c>
      <c r="C993" s="63" t="s">
        <v>2078</v>
      </c>
      <c r="D993" s="63" t="s">
        <v>2080</v>
      </c>
      <c r="E993" s="108" t="s">
        <v>2081</v>
      </c>
      <c r="F993" s="62" t="s">
        <v>132</v>
      </c>
    </row>
    <row r="994" spans="1:6" ht="14.25">
      <c r="A994" s="61">
        <v>992</v>
      </c>
      <c r="B994" s="62" t="s">
        <v>129</v>
      </c>
      <c r="C994" s="63" t="s">
        <v>2078</v>
      </c>
      <c r="D994" s="63" t="s">
        <v>2082</v>
      </c>
      <c r="E994" s="108" t="s">
        <v>2083</v>
      </c>
      <c r="F994" s="62" t="s">
        <v>132</v>
      </c>
    </row>
    <row r="995" spans="1:6" ht="14.25">
      <c r="A995" s="61">
        <v>993</v>
      </c>
      <c r="B995" s="62" t="s">
        <v>129</v>
      </c>
      <c r="C995" s="63" t="s">
        <v>2078</v>
      </c>
      <c r="D995" s="63" t="s">
        <v>2084</v>
      </c>
      <c r="E995" s="108" t="s">
        <v>2085</v>
      </c>
      <c r="F995" s="62" t="s">
        <v>132</v>
      </c>
    </row>
    <row r="996" spans="1:6" ht="14.25">
      <c r="A996" s="61">
        <v>994</v>
      </c>
      <c r="B996" s="62" t="s">
        <v>129</v>
      </c>
      <c r="C996" s="63" t="s">
        <v>2078</v>
      </c>
      <c r="D996" s="63" t="s">
        <v>2086</v>
      </c>
      <c r="E996" s="108" t="s">
        <v>2087</v>
      </c>
      <c r="F996" s="62" t="s">
        <v>132</v>
      </c>
    </row>
    <row r="997" spans="1:6" ht="14.25">
      <c r="A997" s="61">
        <v>995</v>
      </c>
      <c r="B997" s="62" t="s">
        <v>129</v>
      </c>
      <c r="C997" s="63" t="s">
        <v>2078</v>
      </c>
      <c r="D997" s="63" t="s">
        <v>2088</v>
      </c>
      <c r="E997" s="108" t="s">
        <v>2089</v>
      </c>
      <c r="F997" s="62" t="s">
        <v>132</v>
      </c>
    </row>
    <row r="998" spans="1:6" ht="14.25">
      <c r="A998" s="61">
        <v>996</v>
      </c>
      <c r="B998" s="62" t="s">
        <v>129</v>
      </c>
      <c r="C998" s="63" t="s">
        <v>2078</v>
      </c>
      <c r="D998" s="63" t="s">
        <v>2090</v>
      </c>
      <c r="E998" s="108" t="s">
        <v>2091</v>
      </c>
      <c r="F998" s="62" t="s">
        <v>132</v>
      </c>
    </row>
    <row r="999" spans="1:6" ht="14.25">
      <c r="A999" s="61">
        <v>997</v>
      </c>
      <c r="B999" s="62" t="s">
        <v>129</v>
      </c>
      <c r="C999" s="63" t="s">
        <v>2092</v>
      </c>
      <c r="D999" s="63" t="s">
        <v>2093</v>
      </c>
      <c r="E999" s="108" t="s">
        <v>2094</v>
      </c>
      <c r="F999" s="62" t="s">
        <v>132</v>
      </c>
    </row>
    <row r="1000" spans="1:6" ht="14.25">
      <c r="A1000" s="61">
        <v>998</v>
      </c>
      <c r="B1000" s="62" t="s">
        <v>129</v>
      </c>
      <c r="C1000" s="63" t="s">
        <v>2092</v>
      </c>
      <c r="D1000" s="63" t="s">
        <v>2095</v>
      </c>
      <c r="E1000" s="108" t="s">
        <v>2096</v>
      </c>
      <c r="F1000" s="62" t="s">
        <v>132</v>
      </c>
    </row>
    <row r="1001" spans="1:6" ht="14.25">
      <c r="A1001" s="61">
        <v>999</v>
      </c>
      <c r="B1001" s="62" t="s">
        <v>129</v>
      </c>
      <c r="C1001" s="63" t="s">
        <v>2092</v>
      </c>
      <c r="D1001" s="63" t="s">
        <v>2097</v>
      </c>
      <c r="E1001" s="108" t="s">
        <v>2098</v>
      </c>
      <c r="F1001" s="62" t="s">
        <v>132</v>
      </c>
    </row>
    <row r="1002" spans="1:6" ht="14.25">
      <c r="A1002" s="61">
        <v>1000</v>
      </c>
      <c r="B1002" s="62" t="s">
        <v>129</v>
      </c>
      <c r="C1002" s="63" t="s">
        <v>2092</v>
      </c>
      <c r="D1002" s="63" t="s">
        <v>2099</v>
      </c>
      <c r="E1002" s="108" t="s">
        <v>2100</v>
      </c>
      <c r="F1002" s="62" t="s">
        <v>132</v>
      </c>
    </row>
    <row r="1003" spans="1:6" ht="14.25">
      <c r="A1003" s="61">
        <v>1001</v>
      </c>
      <c r="B1003" s="62" t="s">
        <v>129</v>
      </c>
      <c r="C1003" s="63" t="s">
        <v>2092</v>
      </c>
      <c r="D1003" s="63" t="s">
        <v>2101</v>
      </c>
      <c r="E1003" s="108" t="s">
        <v>2102</v>
      </c>
      <c r="F1003" s="62" t="s">
        <v>132</v>
      </c>
    </row>
    <row r="1004" spans="1:6" ht="14.25">
      <c r="A1004" s="61">
        <v>1002</v>
      </c>
      <c r="B1004" s="62" t="s">
        <v>129</v>
      </c>
      <c r="C1004" s="63" t="s">
        <v>2092</v>
      </c>
      <c r="D1004" s="63" t="s">
        <v>2103</v>
      </c>
      <c r="E1004" s="108" t="s">
        <v>2104</v>
      </c>
      <c r="F1004" s="62" t="s">
        <v>132</v>
      </c>
    </row>
    <row r="1005" spans="1:6" ht="14.25">
      <c r="A1005" s="61">
        <v>1003</v>
      </c>
      <c r="B1005" s="62" t="s">
        <v>129</v>
      </c>
      <c r="C1005" s="63" t="s">
        <v>2092</v>
      </c>
      <c r="D1005" s="63" t="s">
        <v>1006</v>
      </c>
      <c r="E1005" s="108" t="s">
        <v>2105</v>
      </c>
      <c r="F1005" s="62" t="s">
        <v>132</v>
      </c>
    </row>
    <row r="1006" spans="1:6" ht="14.25">
      <c r="A1006" s="61">
        <v>1004</v>
      </c>
      <c r="B1006" s="62" t="s">
        <v>129</v>
      </c>
      <c r="C1006" s="63" t="s">
        <v>2092</v>
      </c>
      <c r="D1006" s="63" t="s">
        <v>2106</v>
      </c>
      <c r="E1006" s="108" t="s">
        <v>2107</v>
      </c>
      <c r="F1006" s="62" t="s">
        <v>132</v>
      </c>
    </row>
    <row r="1007" spans="1:6" ht="14.25">
      <c r="A1007" s="61">
        <v>1005</v>
      </c>
      <c r="B1007" s="62" t="s">
        <v>129</v>
      </c>
      <c r="C1007" s="63" t="s">
        <v>2108</v>
      </c>
      <c r="D1007" s="63" t="s">
        <v>2108</v>
      </c>
      <c r="E1007" s="108" t="s">
        <v>2109</v>
      </c>
      <c r="F1007" s="62" t="s">
        <v>132</v>
      </c>
    </row>
    <row r="1008" spans="1:6" ht="14.25">
      <c r="A1008" s="61">
        <v>1006</v>
      </c>
      <c r="B1008" s="62" t="s">
        <v>129</v>
      </c>
      <c r="C1008" s="63" t="s">
        <v>2108</v>
      </c>
      <c r="D1008" s="63" t="s">
        <v>2110</v>
      </c>
      <c r="E1008" s="108" t="s">
        <v>2111</v>
      </c>
      <c r="F1008" s="62" t="s">
        <v>132</v>
      </c>
    </row>
    <row r="1009" spans="1:6" ht="14.25">
      <c r="A1009" s="61">
        <v>1007</v>
      </c>
      <c r="B1009" s="62" t="s">
        <v>129</v>
      </c>
      <c r="C1009" s="63" t="s">
        <v>2108</v>
      </c>
      <c r="D1009" s="63" t="s">
        <v>2112</v>
      </c>
      <c r="E1009" s="108" t="s">
        <v>2113</v>
      </c>
      <c r="F1009" s="62" t="s">
        <v>132</v>
      </c>
    </row>
    <row r="1010" spans="1:6" ht="14.25">
      <c r="A1010" s="61">
        <v>1008</v>
      </c>
      <c r="B1010" s="62" t="s">
        <v>129</v>
      </c>
      <c r="C1010" s="63" t="s">
        <v>2108</v>
      </c>
      <c r="D1010" s="63" t="s">
        <v>2114</v>
      </c>
      <c r="E1010" s="108" t="s">
        <v>2115</v>
      </c>
      <c r="F1010" s="62" t="s">
        <v>132</v>
      </c>
    </row>
    <row r="1011" spans="1:6" ht="14.25">
      <c r="A1011" s="61">
        <v>1009</v>
      </c>
      <c r="B1011" s="62" t="s">
        <v>129</v>
      </c>
      <c r="C1011" s="63" t="s">
        <v>2108</v>
      </c>
      <c r="D1011" s="63" t="s">
        <v>2116</v>
      </c>
      <c r="E1011" s="108" t="s">
        <v>2117</v>
      </c>
      <c r="F1011" s="62" t="s">
        <v>132</v>
      </c>
    </row>
    <row r="1012" spans="1:6" ht="14.25">
      <c r="A1012" s="61">
        <v>1010</v>
      </c>
      <c r="B1012" s="62" t="s">
        <v>129</v>
      </c>
      <c r="C1012" s="63" t="s">
        <v>2108</v>
      </c>
      <c r="D1012" s="63" t="s">
        <v>2118</v>
      </c>
      <c r="E1012" s="108" t="s">
        <v>2119</v>
      </c>
      <c r="F1012" s="62" t="s">
        <v>132</v>
      </c>
    </row>
    <row r="1013" spans="1:6" ht="14.25">
      <c r="A1013" s="61">
        <v>1011</v>
      </c>
      <c r="B1013" s="62" t="s">
        <v>129</v>
      </c>
      <c r="C1013" s="63" t="s">
        <v>2108</v>
      </c>
      <c r="D1013" s="63" t="s">
        <v>2044</v>
      </c>
      <c r="E1013" s="108" t="s">
        <v>2120</v>
      </c>
      <c r="F1013" s="62" t="s">
        <v>132</v>
      </c>
    </row>
    <row r="1014" spans="1:6" ht="14.25">
      <c r="A1014" s="61">
        <v>1012</v>
      </c>
      <c r="B1014" s="62" t="s">
        <v>129</v>
      </c>
      <c r="C1014" s="63" t="s">
        <v>2108</v>
      </c>
      <c r="D1014" s="63" t="s">
        <v>2121</v>
      </c>
      <c r="E1014" s="108" t="s">
        <v>2122</v>
      </c>
      <c r="F1014" s="62" t="s">
        <v>132</v>
      </c>
    </row>
    <row r="1015" spans="1:6" ht="14.25">
      <c r="A1015" s="61">
        <v>1013</v>
      </c>
      <c r="B1015" s="62" t="s">
        <v>129</v>
      </c>
      <c r="C1015" s="63" t="s">
        <v>2108</v>
      </c>
      <c r="D1015" s="63" t="s">
        <v>2123</v>
      </c>
      <c r="E1015" s="108" t="s">
        <v>2124</v>
      </c>
      <c r="F1015" s="62" t="s">
        <v>132</v>
      </c>
    </row>
    <row r="1016" spans="1:6" ht="14.25">
      <c r="A1016" s="61">
        <v>1014</v>
      </c>
      <c r="B1016" s="62" t="s">
        <v>129</v>
      </c>
      <c r="C1016" s="63" t="s">
        <v>2108</v>
      </c>
      <c r="D1016" s="63" t="s">
        <v>1037</v>
      </c>
      <c r="E1016" s="108" t="s">
        <v>2125</v>
      </c>
      <c r="F1016" s="62" t="s">
        <v>132</v>
      </c>
    </row>
    <row r="1017" spans="1:6" ht="14.25">
      <c r="A1017" s="61">
        <v>1015</v>
      </c>
      <c r="B1017" s="62" t="s">
        <v>129</v>
      </c>
      <c r="C1017" s="63" t="s">
        <v>2108</v>
      </c>
      <c r="D1017" s="63" t="s">
        <v>1531</v>
      </c>
      <c r="E1017" s="108" t="s">
        <v>2126</v>
      </c>
      <c r="F1017" s="62" t="s">
        <v>132</v>
      </c>
    </row>
    <row r="1018" spans="1:6" ht="14.25">
      <c r="A1018" s="61">
        <v>1016</v>
      </c>
      <c r="B1018" s="62" t="s">
        <v>129</v>
      </c>
      <c r="C1018" s="63" t="s">
        <v>2108</v>
      </c>
      <c r="D1018" s="63" t="s">
        <v>2127</v>
      </c>
      <c r="E1018" s="108" t="s">
        <v>2128</v>
      </c>
      <c r="F1018" s="62" t="s">
        <v>132</v>
      </c>
    </row>
    <row r="1019" spans="1:6" ht="14.25">
      <c r="A1019" s="61">
        <v>1017</v>
      </c>
      <c r="B1019" s="62" t="s">
        <v>129</v>
      </c>
      <c r="C1019" s="63" t="s">
        <v>2108</v>
      </c>
      <c r="D1019" s="63" t="s">
        <v>2129</v>
      </c>
      <c r="E1019" s="108" t="s">
        <v>2130</v>
      </c>
      <c r="F1019" s="62" t="s">
        <v>132</v>
      </c>
    </row>
    <row r="1020" spans="1:6" ht="14.25">
      <c r="A1020" s="61">
        <v>1018</v>
      </c>
      <c r="B1020" s="62" t="s">
        <v>129</v>
      </c>
      <c r="C1020" s="63" t="s">
        <v>2108</v>
      </c>
      <c r="D1020" s="63" t="s">
        <v>2131</v>
      </c>
      <c r="E1020" s="108" t="s">
        <v>2132</v>
      </c>
      <c r="F1020" s="62" t="s">
        <v>132</v>
      </c>
    </row>
    <row r="1021" spans="1:6" ht="14.25">
      <c r="A1021" s="61">
        <v>1019</v>
      </c>
      <c r="B1021" s="62" t="s">
        <v>129</v>
      </c>
      <c r="C1021" s="63" t="s">
        <v>2133</v>
      </c>
      <c r="D1021" s="63" t="s">
        <v>2134</v>
      </c>
      <c r="E1021" s="108" t="s">
        <v>2135</v>
      </c>
      <c r="F1021" s="62" t="s">
        <v>132</v>
      </c>
    </row>
    <row r="1022" spans="1:6" ht="14.25">
      <c r="A1022" s="61">
        <v>1020</v>
      </c>
      <c r="B1022" s="62" t="s">
        <v>129</v>
      </c>
      <c r="C1022" s="63" t="s">
        <v>2133</v>
      </c>
      <c r="D1022" s="63" t="s">
        <v>2136</v>
      </c>
      <c r="E1022" s="108" t="s">
        <v>2137</v>
      </c>
      <c r="F1022" s="62" t="s">
        <v>132</v>
      </c>
    </row>
    <row r="1023" spans="1:6" ht="14.25">
      <c r="A1023" s="61">
        <v>1021</v>
      </c>
      <c r="B1023" s="62" t="s">
        <v>129</v>
      </c>
      <c r="C1023" s="63" t="s">
        <v>2133</v>
      </c>
      <c r="D1023" s="63" t="s">
        <v>2138</v>
      </c>
      <c r="E1023" s="108" t="s">
        <v>2139</v>
      </c>
      <c r="F1023" s="62" t="s">
        <v>132</v>
      </c>
    </row>
    <row r="1024" spans="1:6" ht="14.25">
      <c r="A1024" s="61">
        <v>1022</v>
      </c>
      <c r="B1024" s="62" t="s">
        <v>129</v>
      </c>
      <c r="C1024" s="63" t="s">
        <v>2133</v>
      </c>
      <c r="D1024" s="63" t="s">
        <v>2140</v>
      </c>
      <c r="E1024" s="108" t="s">
        <v>2141</v>
      </c>
      <c r="F1024" s="62" t="s">
        <v>132</v>
      </c>
    </row>
    <row r="1025" spans="1:6" ht="14.25">
      <c r="A1025" s="61">
        <v>1023</v>
      </c>
      <c r="B1025" s="62" t="s">
        <v>129</v>
      </c>
      <c r="C1025" s="63" t="s">
        <v>2133</v>
      </c>
      <c r="D1025" s="63" t="s">
        <v>1850</v>
      </c>
      <c r="E1025" s="108" t="s">
        <v>2142</v>
      </c>
      <c r="F1025" s="62" t="s">
        <v>132</v>
      </c>
    </row>
    <row r="1026" spans="1:6" ht="14.25">
      <c r="A1026" s="61">
        <v>1024</v>
      </c>
      <c r="B1026" s="62" t="s">
        <v>129</v>
      </c>
      <c r="C1026" s="63" t="s">
        <v>2133</v>
      </c>
      <c r="D1026" s="63" t="s">
        <v>2143</v>
      </c>
      <c r="E1026" s="108" t="s">
        <v>2144</v>
      </c>
      <c r="F1026" s="62" t="s">
        <v>132</v>
      </c>
    </row>
    <row r="1027" spans="1:6" ht="14.25">
      <c r="A1027" s="61">
        <v>1025</v>
      </c>
      <c r="B1027" s="62" t="s">
        <v>129</v>
      </c>
      <c r="C1027" s="63" t="s">
        <v>2133</v>
      </c>
      <c r="D1027" s="63" t="s">
        <v>2044</v>
      </c>
      <c r="E1027" s="108" t="s">
        <v>2145</v>
      </c>
      <c r="F1027" s="62" t="s">
        <v>132</v>
      </c>
    </row>
    <row r="1028" spans="1:6" ht="14.25">
      <c r="A1028" s="61">
        <v>1026</v>
      </c>
      <c r="B1028" s="62" t="s">
        <v>129</v>
      </c>
      <c r="C1028" s="63" t="s">
        <v>2133</v>
      </c>
      <c r="D1028" s="63" t="s">
        <v>2146</v>
      </c>
      <c r="E1028" s="108" t="s">
        <v>2147</v>
      </c>
      <c r="F1028" s="62" t="s">
        <v>132</v>
      </c>
    </row>
    <row r="1029" spans="1:6" ht="14.25">
      <c r="A1029" s="61">
        <v>1027</v>
      </c>
      <c r="B1029" s="62" t="s">
        <v>129</v>
      </c>
      <c r="C1029" s="63" t="s">
        <v>2133</v>
      </c>
      <c r="D1029" s="63" t="s">
        <v>2148</v>
      </c>
      <c r="E1029" s="108" t="s">
        <v>2149</v>
      </c>
      <c r="F1029" s="62" t="s">
        <v>132</v>
      </c>
    </row>
    <row r="1030" spans="1:6" ht="14.25">
      <c r="A1030" s="61">
        <v>1028</v>
      </c>
      <c r="B1030" s="62" t="s">
        <v>129</v>
      </c>
      <c r="C1030" s="63" t="s">
        <v>2133</v>
      </c>
      <c r="D1030" s="63" t="s">
        <v>2150</v>
      </c>
      <c r="E1030" s="108" t="s">
        <v>2151</v>
      </c>
      <c r="F1030" s="62" t="s">
        <v>132</v>
      </c>
    </row>
    <row r="1031" spans="1:6" ht="14.25">
      <c r="A1031" s="61">
        <v>1029</v>
      </c>
      <c r="B1031" s="62" t="s">
        <v>129</v>
      </c>
      <c r="C1031" s="63" t="s">
        <v>2133</v>
      </c>
      <c r="D1031" s="63" t="s">
        <v>2152</v>
      </c>
      <c r="E1031" s="108" t="s">
        <v>2153</v>
      </c>
      <c r="F1031" s="62" t="s">
        <v>132</v>
      </c>
    </row>
    <row r="1032" spans="1:6" ht="14.25">
      <c r="A1032" s="61">
        <v>1030</v>
      </c>
      <c r="B1032" s="62" t="s">
        <v>129</v>
      </c>
      <c r="C1032" s="63" t="s">
        <v>2154</v>
      </c>
      <c r="D1032" s="63" t="s">
        <v>2154</v>
      </c>
      <c r="E1032" s="108" t="s">
        <v>2155</v>
      </c>
      <c r="F1032" s="62" t="s">
        <v>132</v>
      </c>
    </row>
    <row r="1033" spans="1:6" ht="14.25">
      <c r="A1033" s="61">
        <v>1031</v>
      </c>
      <c r="B1033" s="62" t="s">
        <v>129</v>
      </c>
      <c r="C1033" s="63" t="s">
        <v>2154</v>
      </c>
      <c r="D1033" s="63" t="s">
        <v>2156</v>
      </c>
      <c r="E1033" s="108" t="s">
        <v>2157</v>
      </c>
      <c r="F1033" s="62" t="s">
        <v>132</v>
      </c>
    </row>
    <row r="1034" spans="1:6" ht="14.25">
      <c r="A1034" s="61">
        <v>1032</v>
      </c>
      <c r="B1034" s="62" t="s">
        <v>129</v>
      </c>
      <c r="C1034" s="63" t="s">
        <v>2154</v>
      </c>
      <c r="D1034" s="63" t="s">
        <v>2158</v>
      </c>
      <c r="E1034" s="108" t="s">
        <v>2159</v>
      </c>
      <c r="F1034" s="62" t="s">
        <v>132</v>
      </c>
    </row>
    <row r="1035" spans="1:6" ht="14.25">
      <c r="A1035" s="61">
        <v>1033</v>
      </c>
      <c r="B1035" s="62" t="s">
        <v>129</v>
      </c>
      <c r="C1035" s="63" t="s">
        <v>2154</v>
      </c>
      <c r="D1035" s="63" t="s">
        <v>2160</v>
      </c>
      <c r="E1035" s="108" t="s">
        <v>2161</v>
      </c>
      <c r="F1035" s="62" t="s">
        <v>132</v>
      </c>
    </row>
    <row r="1036" spans="1:6" ht="14.25">
      <c r="A1036" s="61">
        <v>1034</v>
      </c>
      <c r="B1036" s="62" t="s">
        <v>129</v>
      </c>
      <c r="C1036" s="63" t="s">
        <v>2154</v>
      </c>
      <c r="D1036" s="63" t="s">
        <v>286</v>
      </c>
      <c r="E1036" s="108" t="s">
        <v>2162</v>
      </c>
      <c r="F1036" s="62" t="s">
        <v>132</v>
      </c>
    </row>
    <row r="1037" spans="1:6" ht="14.25">
      <c r="A1037" s="61">
        <v>1035</v>
      </c>
      <c r="B1037" s="62" t="s">
        <v>129</v>
      </c>
      <c r="C1037" s="63" t="s">
        <v>2163</v>
      </c>
      <c r="D1037" s="63" t="s">
        <v>2163</v>
      </c>
      <c r="E1037" s="108" t="s">
        <v>2164</v>
      </c>
      <c r="F1037" s="62" t="s">
        <v>132</v>
      </c>
    </row>
    <row r="1038" spans="1:6" ht="14.25">
      <c r="A1038" s="61">
        <v>1036</v>
      </c>
      <c r="B1038" s="62" t="s">
        <v>129</v>
      </c>
      <c r="C1038" s="63" t="s">
        <v>2163</v>
      </c>
      <c r="D1038" s="63" t="s">
        <v>2165</v>
      </c>
      <c r="E1038" s="108" t="s">
        <v>2166</v>
      </c>
      <c r="F1038" s="62" t="s">
        <v>132</v>
      </c>
    </row>
    <row r="1039" spans="1:6" ht="14.25">
      <c r="A1039" s="61">
        <v>1037</v>
      </c>
      <c r="B1039" s="62" t="s">
        <v>129</v>
      </c>
      <c r="C1039" s="63" t="s">
        <v>2163</v>
      </c>
      <c r="D1039" s="63" t="s">
        <v>979</v>
      </c>
      <c r="E1039" s="108" t="s">
        <v>2167</v>
      </c>
      <c r="F1039" s="62" t="s">
        <v>132</v>
      </c>
    </row>
    <row r="1040" spans="1:6" ht="14.25">
      <c r="A1040" s="61">
        <v>1038</v>
      </c>
      <c r="B1040" s="62" t="s">
        <v>129</v>
      </c>
      <c r="C1040" s="63" t="s">
        <v>2163</v>
      </c>
      <c r="D1040" s="63" t="s">
        <v>488</v>
      </c>
      <c r="E1040" s="108" t="s">
        <v>2168</v>
      </c>
      <c r="F1040" s="62" t="s">
        <v>132</v>
      </c>
    </row>
    <row r="1041" spans="1:6" ht="14.25">
      <c r="A1041" s="61">
        <v>1039</v>
      </c>
      <c r="B1041" s="62" t="s">
        <v>129</v>
      </c>
      <c r="C1041" s="63" t="s">
        <v>2163</v>
      </c>
      <c r="D1041" s="63" t="s">
        <v>2169</v>
      </c>
      <c r="E1041" s="108" t="s">
        <v>2170</v>
      </c>
      <c r="F1041" s="62" t="s">
        <v>132</v>
      </c>
    </row>
    <row r="1042" spans="1:6" ht="14.25">
      <c r="A1042" s="61">
        <v>1040</v>
      </c>
      <c r="B1042" s="62" t="s">
        <v>129</v>
      </c>
      <c r="C1042" s="63" t="s">
        <v>2171</v>
      </c>
      <c r="D1042" s="63" t="s">
        <v>2171</v>
      </c>
      <c r="E1042" s="108" t="s">
        <v>2172</v>
      </c>
      <c r="F1042" s="62" t="s">
        <v>132</v>
      </c>
    </row>
    <row r="1043" spans="1:6" ht="14.25">
      <c r="A1043" s="61">
        <v>1041</v>
      </c>
      <c r="B1043" s="62" t="s">
        <v>129</v>
      </c>
      <c r="C1043" s="63" t="s">
        <v>2171</v>
      </c>
      <c r="D1043" s="63" t="s">
        <v>2173</v>
      </c>
      <c r="E1043" s="108" t="s">
        <v>2174</v>
      </c>
      <c r="F1043" s="62" t="s">
        <v>132</v>
      </c>
    </row>
    <row r="1044" spans="1:6" ht="14.25">
      <c r="A1044" s="61">
        <v>1042</v>
      </c>
      <c r="B1044" s="62" t="s">
        <v>129</v>
      </c>
      <c r="C1044" s="63" t="s">
        <v>2171</v>
      </c>
      <c r="D1044" s="63" t="s">
        <v>2175</v>
      </c>
      <c r="E1044" s="108" t="s">
        <v>2176</v>
      </c>
      <c r="F1044" s="62" t="s">
        <v>132</v>
      </c>
    </row>
    <row r="1045" spans="1:6" ht="14.25">
      <c r="A1045" s="61">
        <v>1043</v>
      </c>
      <c r="B1045" s="62" t="s">
        <v>129</v>
      </c>
      <c r="C1045" s="63" t="s">
        <v>2171</v>
      </c>
      <c r="D1045" s="63" t="s">
        <v>311</v>
      </c>
      <c r="E1045" s="108" t="s">
        <v>2177</v>
      </c>
      <c r="F1045" s="62" t="s">
        <v>132</v>
      </c>
    </row>
    <row r="1046" spans="1:6" ht="14.25">
      <c r="A1046" s="61">
        <v>1044</v>
      </c>
      <c r="B1046" s="62" t="s">
        <v>129</v>
      </c>
      <c r="C1046" s="63" t="s">
        <v>2171</v>
      </c>
      <c r="D1046" s="63" t="s">
        <v>2178</v>
      </c>
      <c r="E1046" s="108" t="s">
        <v>2179</v>
      </c>
      <c r="F1046" s="62" t="s">
        <v>132</v>
      </c>
    </row>
    <row r="1047" spans="1:6" ht="14.25">
      <c r="A1047" s="61">
        <v>1045</v>
      </c>
      <c r="B1047" s="62" t="s">
        <v>129</v>
      </c>
      <c r="C1047" s="63" t="s">
        <v>2171</v>
      </c>
      <c r="D1047" s="63" t="s">
        <v>2180</v>
      </c>
      <c r="E1047" s="108" t="s">
        <v>2181</v>
      </c>
      <c r="F1047" s="62" t="s">
        <v>132</v>
      </c>
    </row>
    <row r="1048" spans="1:6" ht="14.25">
      <c r="A1048" s="61">
        <v>1046</v>
      </c>
      <c r="B1048" s="62" t="s">
        <v>129</v>
      </c>
      <c r="C1048" s="63" t="s">
        <v>2171</v>
      </c>
      <c r="D1048" s="63" t="s">
        <v>2182</v>
      </c>
      <c r="E1048" s="108" t="s">
        <v>2183</v>
      </c>
      <c r="F1048" s="62" t="s">
        <v>132</v>
      </c>
    </row>
    <row r="1049" spans="1:6" ht="14.25">
      <c r="A1049" s="61">
        <v>1047</v>
      </c>
      <c r="B1049" s="62" t="s">
        <v>129</v>
      </c>
      <c r="C1049" s="63" t="s">
        <v>2171</v>
      </c>
      <c r="D1049" s="63" t="s">
        <v>2184</v>
      </c>
      <c r="E1049" s="108" t="s">
        <v>2185</v>
      </c>
      <c r="F1049" s="62" t="s">
        <v>132</v>
      </c>
    </row>
    <row r="1050" spans="1:6" ht="14.25">
      <c r="A1050" s="61">
        <v>1048</v>
      </c>
      <c r="B1050" s="62" t="s">
        <v>129</v>
      </c>
      <c r="C1050" s="63" t="s">
        <v>2186</v>
      </c>
      <c r="D1050" s="63" t="s">
        <v>2186</v>
      </c>
      <c r="E1050" s="108" t="s">
        <v>2187</v>
      </c>
      <c r="F1050" s="62" t="s">
        <v>132</v>
      </c>
    </row>
    <row r="1051" spans="1:6" ht="14.25">
      <c r="A1051" s="61">
        <v>1049</v>
      </c>
      <c r="B1051" s="62" t="s">
        <v>129</v>
      </c>
      <c r="C1051" s="63" t="s">
        <v>2186</v>
      </c>
      <c r="D1051" s="63" t="s">
        <v>2188</v>
      </c>
      <c r="E1051" s="108" t="s">
        <v>2189</v>
      </c>
      <c r="F1051" s="62" t="s">
        <v>132</v>
      </c>
    </row>
    <row r="1052" spans="1:6" ht="14.25">
      <c r="A1052" s="61">
        <v>1050</v>
      </c>
      <c r="B1052" s="62" t="s">
        <v>129</v>
      </c>
      <c r="C1052" s="63" t="s">
        <v>2186</v>
      </c>
      <c r="D1052" s="63" t="s">
        <v>2190</v>
      </c>
      <c r="E1052" s="108" t="s">
        <v>2191</v>
      </c>
      <c r="F1052" s="62" t="s">
        <v>132</v>
      </c>
    </row>
    <row r="1053" spans="1:6" ht="14.25">
      <c r="A1053" s="61">
        <v>1051</v>
      </c>
      <c r="B1053" s="62" t="s">
        <v>129</v>
      </c>
      <c r="C1053" s="63" t="s">
        <v>2186</v>
      </c>
      <c r="D1053" s="63" t="s">
        <v>2192</v>
      </c>
      <c r="E1053" s="108" t="s">
        <v>2193</v>
      </c>
      <c r="F1053" s="62" t="s">
        <v>132</v>
      </c>
    </row>
    <row r="1054" spans="1:6" ht="14.25">
      <c r="A1054" s="61">
        <v>1052</v>
      </c>
      <c r="B1054" s="62" t="s">
        <v>129</v>
      </c>
      <c r="C1054" s="63" t="s">
        <v>2186</v>
      </c>
      <c r="D1054" s="63" t="s">
        <v>2194</v>
      </c>
      <c r="E1054" s="108" t="s">
        <v>2195</v>
      </c>
      <c r="F1054" s="62" t="s">
        <v>132</v>
      </c>
    </row>
    <row r="1055" spans="1:6" ht="14.25">
      <c r="A1055" s="61">
        <v>1053</v>
      </c>
      <c r="B1055" s="62" t="s">
        <v>129</v>
      </c>
      <c r="C1055" s="63" t="s">
        <v>2186</v>
      </c>
      <c r="D1055" s="63" t="s">
        <v>2196</v>
      </c>
      <c r="E1055" s="108" t="s">
        <v>2197</v>
      </c>
      <c r="F1055" s="62" t="s">
        <v>132</v>
      </c>
    </row>
    <row r="1056" spans="1:6" ht="14.25">
      <c r="A1056" s="61">
        <v>1054</v>
      </c>
      <c r="B1056" s="62" t="s">
        <v>129</v>
      </c>
      <c r="C1056" s="63" t="s">
        <v>2186</v>
      </c>
      <c r="D1056" s="63" t="s">
        <v>2198</v>
      </c>
      <c r="E1056" s="108" t="s">
        <v>2199</v>
      </c>
      <c r="F1056" s="62" t="s">
        <v>132</v>
      </c>
    </row>
    <row r="1057" spans="1:6" ht="14.25">
      <c r="A1057" s="61">
        <v>1055</v>
      </c>
      <c r="B1057" s="62" t="s">
        <v>129</v>
      </c>
      <c r="C1057" s="63" t="s">
        <v>2186</v>
      </c>
      <c r="D1057" s="63" t="s">
        <v>1239</v>
      </c>
      <c r="E1057" s="108" t="s">
        <v>2200</v>
      </c>
      <c r="F1057" s="62" t="s">
        <v>132</v>
      </c>
    </row>
    <row r="1058" spans="1:6" ht="14.25">
      <c r="A1058" s="61">
        <v>1056</v>
      </c>
      <c r="B1058" s="62" t="s">
        <v>129</v>
      </c>
      <c r="C1058" s="63" t="s">
        <v>2186</v>
      </c>
      <c r="D1058" s="63" t="s">
        <v>2201</v>
      </c>
      <c r="E1058" s="108" t="s">
        <v>2202</v>
      </c>
      <c r="F1058" s="62" t="s">
        <v>132</v>
      </c>
    </row>
    <row r="1059" spans="1:6" ht="14.25">
      <c r="A1059" s="61">
        <v>1057</v>
      </c>
      <c r="B1059" s="62" t="s">
        <v>129</v>
      </c>
      <c r="C1059" s="63" t="s">
        <v>2186</v>
      </c>
      <c r="D1059" s="63" t="s">
        <v>2203</v>
      </c>
      <c r="E1059" s="108" t="s">
        <v>2204</v>
      </c>
      <c r="F1059" s="62" t="s">
        <v>132</v>
      </c>
    </row>
    <row r="1060" spans="1:6" ht="14.25">
      <c r="A1060" s="61">
        <v>1058</v>
      </c>
      <c r="B1060" s="62" t="s">
        <v>129</v>
      </c>
      <c r="C1060" s="63" t="s">
        <v>2186</v>
      </c>
      <c r="D1060" s="63" t="s">
        <v>2205</v>
      </c>
      <c r="E1060" s="108" t="s">
        <v>2206</v>
      </c>
      <c r="F1060" s="62" t="s">
        <v>132</v>
      </c>
    </row>
    <row r="1061" spans="1:6" ht="14.25">
      <c r="A1061" s="61">
        <v>1059</v>
      </c>
      <c r="B1061" s="62" t="s">
        <v>129</v>
      </c>
      <c r="C1061" s="63" t="s">
        <v>2186</v>
      </c>
      <c r="D1061" s="63" t="s">
        <v>2207</v>
      </c>
      <c r="E1061" s="108" t="s">
        <v>2208</v>
      </c>
      <c r="F1061" s="62" t="s">
        <v>132</v>
      </c>
    </row>
    <row r="1062" spans="1:6" ht="14.25">
      <c r="A1062" s="61">
        <v>1060</v>
      </c>
      <c r="B1062" s="62" t="s">
        <v>129</v>
      </c>
      <c r="C1062" s="63" t="s">
        <v>2186</v>
      </c>
      <c r="D1062" s="63" t="s">
        <v>2209</v>
      </c>
      <c r="E1062" s="108" t="s">
        <v>2210</v>
      </c>
      <c r="F1062" s="62" t="s">
        <v>132</v>
      </c>
    </row>
    <row r="1063" spans="1:6" ht="14.25">
      <c r="A1063" s="61">
        <v>1061</v>
      </c>
      <c r="B1063" s="62" t="s">
        <v>129</v>
      </c>
      <c r="C1063" s="63" t="s">
        <v>2186</v>
      </c>
      <c r="D1063" s="63" t="s">
        <v>2211</v>
      </c>
      <c r="E1063" s="108" t="s">
        <v>2212</v>
      </c>
      <c r="F1063" s="62" t="s">
        <v>132</v>
      </c>
    </row>
    <row r="1064" spans="1:6" ht="14.25">
      <c r="A1064" s="61">
        <v>1062</v>
      </c>
      <c r="B1064" s="62" t="s">
        <v>129</v>
      </c>
      <c r="C1064" s="63" t="s">
        <v>2186</v>
      </c>
      <c r="D1064" s="63" t="s">
        <v>2213</v>
      </c>
      <c r="E1064" s="108" t="s">
        <v>2214</v>
      </c>
      <c r="F1064" s="62" t="s">
        <v>132</v>
      </c>
    </row>
    <row r="1065" spans="1:6" ht="14.25">
      <c r="A1065" s="61">
        <v>1063</v>
      </c>
      <c r="B1065" s="62" t="s">
        <v>129</v>
      </c>
      <c r="C1065" s="63" t="s">
        <v>2186</v>
      </c>
      <c r="D1065" s="63" t="s">
        <v>2215</v>
      </c>
      <c r="E1065" s="108" t="s">
        <v>2216</v>
      </c>
      <c r="F1065" s="62" t="s">
        <v>132</v>
      </c>
    </row>
    <row r="1066" spans="1:6" ht="14.25">
      <c r="A1066" s="61">
        <v>1064</v>
      </c>
      <c r="B1066" s="62" t="s">
        <v>129</v>
      </c>
      <c r="C1066" s="63" t="s">
        <v>2186</v>
      </c>
      <c r="D1066" s="63" t="s">
        <v>395</v>
      </c>
      <c r="E1066" s="108" t="s">
        <v>2217</v>
      </c>
      <c r="F1066" s="62" t="s">
        <v>132</v>
      </c>
    </row>
    <row r="1067" spans="1:6" ht="14.25">
      <c r="A1067" s="61">
        <v>1065</v>
      </c>
      <c r="B1067" s="62" t="s">
        <v>129</v>
      </c>
      <c r="C1067" s="63" t="s">
        <v>2186</v>
      </c>
      <c r="D1067" s="63" t="s">
        <v>2218</v>
      </c>
      <c r="E1067" s="108" t="s">
        <v>2219</v>
      </c>
      <c r="F1067" s="62" t="s">
        <v>132</v>
      </c>
    </row>
    <row r="1068" spans="1:6" ht="14.25">
      <c r="A1068" s="61">
        <v>1066</v>
      </c>
      <c r="B1068" s="62" t="s">
        <v>129</v>
      </c>
      <c r="C1068" s="63" t="s">
        <v>2186</v>
      </c>
      <c r="D1068" s="63" t="s">
        <v>1418</v>
      </c>
      <c r="E1068" s="108" t="s">
        <v>2220</v>
      </c>
      <c r="F1068" s="62" t="s">
        <v>132</v>
      </c>
    </row>
    <row r="1069" spans="1:6" ht="14.25">
      <c r="A1069" s="61">
        <v>1067</v>
      </c>
      <c r="B1069" s="62" t="s">
        <v>129</v>
      </c>
      <c r="C1069" s="63" t="s">
        <v>2186</v>
      </c>
      <c r="D1069" s="63" t="s">
        <v>2221</v>
      </c>
      <c r="E1069" s="108" t="s">
        <v>2222</v>
      </c>
      <c r="F1069" s="62" t="s">
        <v>132</v>
      </c>
    </row>
    <row r="1070" spans="1:6" ht="14.25">
      <c r="A1070" s="61">
        <v>1068</v>
      </c>
      <c r="B1070" s="62" t="s">
        <v>129</v>
      </c>
      <c r="C1070" s="63" t="s">
        <v>2186</v>
      </c>
      <c r="D1070" s="63" t="s">
        <v>2223</v>
      </c>
      <c r="E1070" s="108" t="s">
        <v>2224</v>
      </c>
      <c r="F1070" s="62" t="s">
        <v>132</v>
      </c>
    </row>
    <row r="1071" spans="1:6" ht="14.25">
      <c r="A1071" s="61">
        <v>1069</v>
      </c>
      <c r="B1071" s="62" t="s">
        <v>129</v>
      </c>
      <c r="C1071" s="63" t="s">
        <v>2186</v>
      </c>
      <c r="D1071" s="63" t="s">
        <v>2225</v>
      </c>
      <c r="E1071" s="108" t="s">
        <v>2226</v>
      </c>
      <c r="F1071" s="62" t="s">
        <v>132</v>
      </c>
    </row>
    <row r="1072" spans="1:6" ht="14.25">
      <c r="A1072" s="61">
        <v>1070</v>
      </c>
      <c r="B1072" s="62" t="s">
        <v>129</v>
      </c>
      <c r="C1072" s="63" t="s">
        <v>2186</v>
      </c>
      <c r="D1072" s="63" t="s">
        <v>2227</v>
      </c>
      <c r="E1072" s="108" t="s">
        <v>2228</v>
      </c>
      <c r="F1072" s="62" t="s">
        <v>132</v>
      </c>
    </row>
    <row r="1073" spans="1:6" ht="14.25">
      <c r="A1073" s="61">
        <v>1071</v>
      </c>
      <c r="B1073" s="62" t="s">
        <v>129</v>
      </c>
      <c r="C1073" s="63" t="s">
        <v>2186</v>
      </c>
      <c r="D1073" s="63" t="s">
        <v>2229</v>
      </c>
      <c r="E1073" s="108" t="s">
        <v>2230</v>
      </c>
      <c r="F1073" s="62" t="s">
        <v>132</v>
      </c>
    </row>
    <row r="1074" spans="1:6" ht="14.25">
      <c r="A1074" s="61">
        <v>1072</v>
      </c>
      <c r="B1074" s="62" t="s">
        <v>129</v>
      </c>
      <c r="C1074" s="63" t="s">
        <v>2186</v>
      </c>
      <c r="D1074" s="63" t="s">
        <v>2231</v>
      </c>
      <c r="E1074" s="108" t="s">
        <v>2232</v>
      </c>
      <c r="F1074" s="62" t="s">
        <v>132</v>
      </c>
    </row>
    <row r="1075" spans="1:6" ht="14.25">
      <c r="A1075" s="61">
        <v>1073</v>
      </c>
      <c r="B1075" s="62" t="s">
        <v>129</v>
      </c>
      <c r="C1075" s="63" t="s">
        <v>2186</v>
      </c>
      <c r="D1075" s="63" t="s">
        <v>2233</v>
      </c>
      <c r="E1075" s="108" t="s">
        <v>2234</v>
      </c>
      <c r="F1075" s="62" t="s">
        <v>132</v>
      </c>
    </row>
    <row r="1076" spans="1:6" ht="14.25">
      <c r="A1076" s="61">
        <v>1074</v>
      </c>
      <c r="B1076" s="62" t="s">
        <v>129</v>
      </c>
      <c r="C1076" s="63" t="s">
        <v>2186</v>
      </c>
      <c r="D1076" s="63" t="s">
        <v>2235</v>
      </c>
      <c r="E1076" s="108" t="s">
        <v>2236</v>
      </c>
      <c r="F1076" s="62" t="s">
        <v>132</v>
      </c>
    </row>
    <row r="1077" spans="1:6" ht="14.25">
      <c r="A1077" s="61">
        <v>1075</v>
      </c>
      <c r="B1077" s="62" t="s">
        <v>129</v>
      </c>
      <c r="C1077" s="63" t="s">
        <v>2186</v>
      </c>
      <c r="D1077" s="63" t="s">
        <v>2237</v>
      </c>
      <c r="E1077" s="108" t="s">
        <v>2238</v>
      </c>
      <c r="F1077" s="62" t="s">
        <v>132</v>
      </c>
    </row>
    <row r="1078" spans="1:6" ht="14.25">
      <c r="A1078" s="61">
        <v>1076</v>
      </c>
      <c r="B1078" s="62" t="s">
        <v>129</v>
      </c>
      <c r="C1078" s="63" t="s">
        <v>1257</v>
      </c>
      <c r="D1078" s="63" t="s">
        <v>1257</v>
      </c>
      <c r="E1078" s="108" t="s">
        <v>2239</v>
      </c>
      <c r="F1078" s="62" t="s">
        <v>132</v>
      </c>
    </row>
    <row r="1079" spans="1:6" ht="14.25">
      <c r="A1079" s="61">
        <v>1077</v>
      </c>
      <c r="B1079" s="62" t="s">
        <v>129</v>
      </c>
      <c r="C1079" s="63" t="s">
        <v>1257</v>
      </c>
      <c r="D1079" s="63" t="s">
        <v>421</v>
      </c>
      <c r="E1079" s="108" t="s">
        <v>2240</v>
      </c>
      <c r="F1079" s="62" t="s">
        <v>132</v>
      </c>
    </row>
    <row r="1080" spans="1:6" ht="14.25">
      <c r="A1080" s="61">
        <v>1078</v>
      </c>
      <c r="B1080" s="62" t="s">
        <v>129</v>
      </c>
      <c r="C1080" s="63" t="s">
        <v>1257</v>
      </c>
      <c r="D1080" s="63" t="s">
        <v>2241</v>
      </c>
      <c r="E1080" s="108" t="s">
        <v>2242</v>
      </c>
      <c r="F1080" s="62" t="s">
        <v>132</v>
      </c>
    </row>
    <row r="1081" spans="1:6" ht="14.25">
      <c r="A1081" s="61">
        <v>1079</v>
      </c>
      <c r="B1081" s="62" t="s">
        <v>129</v>
      </c>
      <c r="C1081" s="63" t="s">
        <v>1257</v>
      </c>
      <c r="D1081" s="63" t="s">
        <v>2243</v>
      </c>
      <c r="E1081" s="108" t="s">
        <v>2244</v>
      </c>
      <c r="F1081" s="62" t="s">
        <v>132</v>
      </c>
    </row>
    <row r="1082" spans="1:6" ht="14.25">
      <c r="A1082" s="61">
        <v>1080</v>
      </c>
      <c r="B1082" s="62" t="s">
        <v>129</v>
      </c>
      <c r="C1082" s="63" t="s">
        <v>1257</v>
      </c>
      <c r="D1082" s="63" t="s">
        <v>519</v>
      </c>
      <c r="E1082" s="108" t="s">
        <v>2245</v>
      </c>
      <c r="F1082" s="62" t="s">
        <v>132</v>
      </c>
    </row>
    <row r="1083" spans="1:6" ht="14.25">
      <c r="A1083" s="61">
        <v>1081</v>
      </c>
      <c r="B1083" s="62" t="s">
        <v>129</v>
      </c>
      <c r="C1083" s="63" t="s">
        <v>1257</v>
      </c>
      <c r="D1083" s="63" t="s">
        <v>2246</v>
      </c>
      <c r="E1083" s="108" t="s">
        <v>2247</v>
      </c>
      <c r="F1083" s="62" t="s">
        <v>132</v>
      </c>
    </row>
    <row r="1084" spans="1:6" ht="14.25">
      <c r="A1084" s="61">
        <v>1082</v>
      </c>
      <c r="B1084" s="62" t="s">
        <v>129</v>
      </c>
      <c r="C1084" s="63" t="s">
        <v>1257</v>
      </c>
      <c r="D1084" s="63" t="s">
        <v>2248</v>
      </c>
      <c r="E1084" s="108" t="s">
        <v>2249</v>
      </c>
      <c r="F1084" s="62" t="s">
        <v>132</v>
      </c>
    </row>
    <row r="1085" spans="1:6" ht="14.25">
      <c r="A1085" s="61">
        <v>1083</v>
      </c>
      <c r="B1085" s="62" t="s">
        <v>129</v>
      </c>
      <c r="C1085" s="63" t="s">
        <v>1257</v>
      </c>
      <c r="D1085" s="63" t="s">
        <v>2250</v>
      </c>
      <c r="E1085" s="108" t="s">
        <v>2251</v>
      </c>
      <c r="F1085" s="62" t="s">
        <v>132</v>
      </c>
    </row>
    <row r="1086" spans="1:6" ht="14.25">
      <c r="A1086" s="61">
        <v>1084</v>
      </c>
      <c r="B1086" s="62" t="s">
        <v>129</v>
      </c>
      <c r="C1086" s="63" t="s">
        <v>1257</v>
      </c>
      <c r="D1086" s="63" t="s">
        <v>155</v>
      </c>
      <c r="E1086" s="108" t="s">
        <v>2252</v>
      </c>
      <c r="F1086" s="62" t="s">
        <v>132</v>
      </c>
    </row>
    <row r="1087" spans="1:6" ht="14.25">
      <c r="A1087" s="61">
        <v>1085</v>
      </c>
      <c r="B1087" s="62" t="s">
        <v>129</v>
      </c>
      <c r="C1087" s="63" t="s">
        <v>1257</v>
      </c>
      <c r="D1087" s="63" t="s">
        <v>2253</v>
      </c>
      <c r="E1087" s="108" t="s">
        <v>2254</v>
      </c>
      <c r="F1087" s="62" t="s">
        <v>132</v>
      </c>
    </row>
    <row r="1088" spans="1:6" ht="14.25">
      <c r="A1088" s="61">
        <v>1086</v>
      </c>
      <c r="B1088" s="62" t="s">
        <v>129</v>
      </c>
      <c r="C1088" s="63" t="s">
        <v>1257</v>
      </c>
      <c r="D1088" s="63" t="s">
        <v>2255</v>
      </c>
      <c r="E1088" s="108" t="s">
        <v>2256</v>
      </c>
      <c r="F1088" s="62" t="s">
        <v>132</v>
      </c>
    </row>
    <row r="1089" spans="1:6" ht="14.25">
      <c r="A1089" s="61">
        <v>1087</v>
      </c>
      <c r="B1089" s="62" t="s">
        <v>129</v>
      </c>
      <c r="C1089" s="63" t="s">
        <v>1257</v>
      </c>
      <c r="D1089" s="63" t="s">
        <v>2257</v>
      </c>
      <c r="E1089" s="108" t="s">
        <v>2258</v>
      </c>
      <c r="F1089" s="62" t="s">
        <v>132</v>
      </c>
    </row>
    <row r="1090" spans="1:6" ht="14.25">
      <c r="A1090" s="61">
        <v>1088</v>
      </c>
      <c r="B1090" s="62" t="s">
        <v>129</v>
      </c>
      <c r="C1090" s="63" t="s">
        <v>1257</v>
      </c>
      <c r="D1090" s="63" t="s">
        <v>2259</v>
      </c>
      <c r="E1090" s="108" t="s">
        <v>2260</v>
      </c>
      <c r="F1090" s="62" t="s">
        <v>132</v>
      </c>
    </row>
    <row r="1091" spans="1:6" ht="14.25">
      <c r="A1091" s="61">
        <v>1089</v>
      </c>
      <c r="B1091" s="62" t="s">
        <v>129</v>
      </c>
      <c r="C1091" s="63" t="s">
        <v>1257</v>
      </c>
      <c r="D1091" s="63" t="s">
        <v>2261</v>
      </c>
      <c r="E1091" s="108" t="s">
        <v>2262</v>
      </c>
      <c r="F1091" s="62" t="s">
        <v>132</v>
      </c>
    </row>
    <row r="1092" spans="1:6" ht="14.25">
      <c r="A1092" s="61">
        <v>1090</v>
      </c>
      <c r="B1092" s="62" t="s">
        <v>129</v>
      </c>
      <c r="C1092" s="63" t="s">
        <v>1257</v>
      </c>
      <c r="D1092" s="63" t="s">
        <v>2263</v>
      </c>
      <c r="E1092" s="108" t="s">
        <v>2264</v>
      </c>
      <c r="F1092" s="62" t="s">
        <v>132</v>
      </c>
    </row>
    <row r="1093" spans="1:6" ht="14.25">
      <c r="A1093" s="61">
        <v>1091</v>
      </c>
      <c r="B1093" s="62" t="s">
        <v>129</v>
      </c>
      <c r="C1093" s="63" t="s">
        <v>2265</v>
      </c>
      <c r="D1093" s="63" t="s">
        <v>2265</v>
      </c>
      <c r="E1093" s="108" t="s">
        <v>2266</v>
      </c>
      <c r="F1093" s="62" t="s">
        <v>132</v>
      </c>
    </row>
    <row r="1094" spans="1:6" ht="14.25">
      <c r="A1094" s="61">
        <v>1092</v>
      </c>
      <c r="B1094" s="62" t="s">
        <v>129</v>
      </c>
      <c r="C1094" s="63" t="s">
        <v>2265</v>
      </c>
      <c r="D1094" s="63" t="s">
        <v>2267</v>
      </c>
      <c r="E1094" s="108" t="s">
        <v>2268</v>
      </c>
      <c r="F1094" s="62" t="s">
        <v>132</v>
      </c>
    </row>
    <row r="1095" spans="1:6" ht="14.25">
      <c r="A1095" s="61">
        <v>1093</v>
      </c>
      <c r="B1095" s="62" t="s">
        <v>129</v>
      </c>
      <c r="C1095" s="63" t="s">
        <v>2265</v>
      </c>
      <c r="D1095" s="63" t="s">
        <v>2269</v>
      </c>
      <c r="E1095" s="108" t="s">
        <v>2270</v>
      </c>
      <c r="F1095" s="62" t="s">
        <v>132</v>
      </c>
    </row>
    <row r="1096" spans="1:6" ht="14.25">
      <c r="A1096" s="61">
        <v>1094</v>
      </c>
      <c r="B1096" s="62" t="s">
        <v>129</v>
      </c>
      <c r="C1096" s="63" t="s">
        <v>2265</v>
      </c>
      <c r="D1096" s="63" t="s">
        <v>2271</v>
      </c>
      <c r="E1096" s="108" t="s">
        <v>2272</v>
      </c>
      <c r="F1096" s="62" t="s">
        <v>132</v>
      </c>
    </row>
    <row r="1097" spans="1:6" ht="14.25">
      <c r="A1097" s="61">
        <v>1095</v>
      </c>
      <c r="B1097" s="62" t="s">
        <v>129</v>
      </c>
      <c r="C1097" s="63" t="s">
        <v>2265</v>
      </c>
      <c r="D1097" s="63" t="s">
        <v>2273</v>
      </c>
      <c r="E1097" s="108" t="s">
        <v>2274</v>
      </c>
      <c r="F1097" s="62" t="s">
        <v>132</v>
      </c>
    </row>
    <row r="1098" spans="1:6" ht="14.25">
      <c r="A1098" s="61">
        <v>1096</v>
      </c>
      <c r="B1098" s="62" t="s">
        <v>129</v>
      </c>
      <c r="C1098" s="63" t="s">
        <v>2265</v>
      </c>
      <c r="D1098" s="63" t="s">
        <v>2275</v>
      </c>
      <c r="E1098" s="108" t="s">
        <v>2276</v>
      </c>
      <c r="F1098" s="62" t="s">
        <v>132</v>
      </c>
    </row>
    <row r="1099" spans="1:6" ht="14.25">
      <c r="A1099" s="61">
        <v>1097</v>
      </c>
      <c r="B1099" s="62" t="s">
        <v>129</v>
      </c>
      <c r="C1099" s="63" t="s">
        <v>2277</v>
      </c>
      <c r="D1099" s="63" t="s">
        <v>2277</v>
      </c>
      <c r="E1099" s="108" t="s">
        <v>2278</v>
      </c>
      <c r="F1099" s="62" t="s">
        <v>132</v>
      </c>
    </row>
    <row r="1100" spans="1:6" ht="14.25">
      <c r="A1100" s="61">
        <v>1098</v>
      </c>
      <c r="B1100" s="62" t="s">
        <v>129</v>
      </c>
      <c r="C1100" s="63" t="s">
        <v>2277</v>
      </c>
      <c r="D1100" s="63" t="s">
        <v>2279</v>
      </c>
      <c r="E1100" s="108" t="s">
        <v>2280</v>
      </c>
      <c r="F1100" s="62" t="s">
        <v>132</v>
      </c>
    </row>
    <row r="1101" spans="1:6" ht="14.25">
      <c r="A1101" s="61">
        <v>1099</v>
      </c>
      <c r="B1101" s="62" t="s">
        <v>129</v>
      </c>
      <c r="C1101" s="63" t="s">
        <v>2277</v>
      </c>
      <c r="D1101" s="63" t="s">
        <v>2281</v>
      </c>
      <c r="E1101" s="108" t="s">
        <v>2282</v>
      </c>
      <c r="F1101" s="62" t="s">
        <v>132</v>
      </c>
    </row>
    <row r="1102" spans="1:6" ht="14.25">
      <c r="A1102" s="61">
        <v>1100</v>
      </c>
      <c r="B1102" s="62" t="s">
        <v>129</v>
      </c>
      <c r="C1102" s="63" t="s">
        <v>2277</v>
      </c>
      <c r="D1102" s="63" t="s">
        <v>2283</v>
      </c>
      <c r="E1102" s="108" t="s">
        <v>2284</v>
      </c>
      <c r="F1102" s="62" t="s">
        <v>132</v>
      </c>
    </row>
    <row r="1103" spans="1:6" ht="14.25">
      <c r="A1103" s="61">
        <v>1101</v>
      </c>
      <c r="B1103" s="62" t="s">
        <v>129</v>
      </c>
      <c r="C1103" s="63" t="s">
        <v>2277</v>
      </c>
      <c r="D1103" s="63" t="s">
        <v>2285</v>
      </c>
      <c r="E1103" s="108" t="s">
        <v>2286</v>
      </c>
      <c r="F1103" s="62" t="s">
        <v>132</v>
      </c>
    </row>
    <row r="1104" spans="1:6" ht="14.25">
      <c r="A1104" s="61">
        <v>1102</v>
      </c>
      <c r="B1104" s="62" t="s">
        <v>129</v>
      </c>
      <c r="C1104" s="63" t="s">
        <v>2277</v>
      </c>
      <c r="D1104" s="63" t="s">
        <v>2287</v>
      </c>
      <c r="E1104" s="108" t="s">
        <v>2288</v>
      </c>
      <c r="F1104" s="62" t="s">
        <v>132</v>
      </c>
    </row>
    <row r="1105" spans="1:6" ht="14.25">
      <c r="A1105" s="61">
        <v>1103</v>
      </c>
      <c r="B1105" s="62" t="s">
        <v>129</v>
      </c>
      <c r="C1105" s="63" t="s">
        <v>2277</v>
      </c>
      <c r="D1105" s="63" t="s">
        <v>2289</v>
      </c>
      <c r="E1105" s="108" t="s">
        <v>2290</v>
      </c>
      <c r="F1105" s="62" t="s">
        <v>132</v>
      </c>
    </row>
    <row r="1106" spans="1:6" ht="14.25">
      <c r="A1106" s="61">
        <v>1104</v>
      </c>
      <c r="B1106" s="62" t="s">
        <v>129</v>
      </c>
      <c r="C1106" s="63" t="s">
        <v>2277</v>
      </c>
      <c r="D1106" s="63" t="s">
        <v>2291</v>
      </c>
      <c r="E1106" s="108" t="s">
        <v>2292</v>
      </c>
      <c r="F1106" s="62" t="s">
        <v>132</v>
      </c>
    </row>
    <row r="1107" spans="1:6" ht="14.25">
      <c r="A1107" s="61">
        <v>1105</v>
      </c>
      <c r="B1107" s="62" t="s">
        <v>129</v>
      </c>
      <c r="C1107" s="63" t="s">
        <v>2277</v>
      </c>
      <c r="D1107" s="63" t="s">
        <v>2293</v>
      </c>
      <c r="E1107" s="108" t="s">
        <v>2294</v>
      </c>
      <c r="F1107" s="62" t="s">
        <v>132</v>
      </c>
    </row>
    <row r="1108" spans="1:6" ht="14.25">
      <c r="A1108" s="61">
        <v>1106</v>
      </c>
      <c r="B1108" s="62" t="s">
        <v>129</v>
      </c>
      <c r="C1108" s="63" t="s">
        <v>2277</v>
      </c>
      <c r="D1108" s="63" t="s">
        <v>2295</v>
      </c>
      <c r="E1108" s="108" t="s">
        <v>2296</v>
      </c>
      <c r="F1108" s="62" t="s">
        <v>132</v>
      </c>
    </row>
    <row r="1109" spans="1:6" ht="14.25">
      <c r="A1109" s="61">
        <v>1107</v>
      </c>
      <c r="B1109" s="62" t="s">
        <v>129</v>
      </c>
      <c r="C1109" s="63" t="s">
        <v>2277</v>
      </c>
      <c r="D1109" s="63" t="s">
        <v>2297</v>
      </c>
      <c r="E1109" s="108" t="s">
        <v>2298</v>
      </c>
      <c r="F1109" s="62" t="s">
        <v>132</v>
      </c>
    </row>
    <row r="1110" spans="1:6" ht="14.25">
      <c r="A1110" s="61">
        <v>1108</v>
      </c>
      <c r="B1110" s="62" t="s">
        <v>129</v>
      </c>
      <c r="C1110" s="63" t="s">
        <v>2277</v>
      </c>
      <c r="D1110" s="63" t="s">
        <v>2299</v>
      </c>
      <c r="E1110" s="108" t="s">
        <v>2300</v>
      </c>
      <c r="F1110" s="62" t="s">
        <v>132</v>
      </c>
    </row>
    <row r="1111" spans="1:6" ht="14.25">
      <c r="A1111" s="61">
        <v>1109</v>
      </c>
      <c r="B1111" s="62" t="s">
        <v>129</v>
      </c>
      <c r="C1111" s="63" t="s">
        <v>2277</v>
      </c>
      <c r="D1111" s="63" t="s">
        <v>2301</v>
      </c>
      <c r="E1111" s="108" t="s">
        <v>2302</v>
      </c>
      <c r="F1111" s="62" t="s">
        <v>132</v>
      </c>
    </row>
    <row r="1112" spans="1:6" ht="14.25">
      <c r="A1112" s="61">
        <v>1110</v>
      </c>
      <c r="B1112" s="62" t="s">
        <v>129</v>
      </c>
      <c r="C1112" s="63" t="s">
        <v>2277</v>
      </c>
      <c r="D1112" s="63" t="s">
        <v>2303</v>
      </c>
      <c r="E1112" s="108" t="s">
        <v>2304</v>
      </c>
      <c r="F1112" s="62" t="s">
        <v>132</v>
      </c>
    </row>
    <row r="1113" spans="1:6" ht="14.25">
      <c r="A1113" s="61">
        <v>1111</v>
      </c>
      <c r="B1113" s="62" t="s">
        <v>129</v>
      </c>
      <c r="C1113" s="63" t="s">
        <v>2277</v>
      </c>
      <c r="D1113" s="63" t="s">
        <v>2305</v>
      </c>
      <c r="E1113" s="108" t="s">
        <v>2306</v>
      </c>
      <c r="F1113" s="62" t="s">
        <v>132</v>
      </c>
    </row>
    <row r="1114" spans="1:6" ht="14.25">
      <c r="A1114" s="61">
        <v>1112</v>
      </c>
      <c r="B1114" s="62" t="s">
        <v>129</v>
      </c>
      <c r="C1114" s="63" t="s">
        <v>2277</v>
      </c>
      <c r="D1114" s="63" t="s">
        <v>2307</v>
      </c>
      <c r="E1114" s="108" t="s">
        <v>2308</v>
      </c>
      <c r="F1114" s="62" t="s">
        <v>132</v>
      </c>
    </row>
    <row r="1115" spans="1:6" ht="14.25">
      <c r="A1115" s="61">
        <v>1113</v>
      </c>
      <c r="B1115" s="62" t="s">
        <v>129</v>
      </c>
      <c r="C1115" s="63" t="s">
        <v>2277</v>
      </c>
      <c r="D1115" s="63" t="s">
        <v>2309</v>
      </c>
      <c r="E1115" s="108" t="s">
        <v>2310</v>
      </c>
      <c r="F1115" s="62" t="s">
        <v>132</v>
      </c>
    </row>
    <row r="1116" spans="1:6" ht="14.25">
      <c r="A1116" s="61">
        <v>1114</v>
      </c>
      <c r="B1116" s="62" t="s">
        <v>129</v>
      </c>
      <c r="C1116" s="63" t="s">
        <v>2277</v>
      </c>
      <c r="D1116" s="63" t="s">
        <v>2311</v>
      </c>
      <c r="E1116" s="108" t="s">
        <v>2312</v>
      </c>
      <c r="F1116" s="62" t="s">
        <v>132</v>
      </c>
    </row>
    <row r="1117" spans="1:6" ht="14.25">
      <c r="A1117" s="61">
        <v>1115</v>
      </c>
      <c r="B1117" s="62" t="s">
        <v>129</v>
      </c>
      <c r="C1117" s="63" t="s">
        <v>2277</v>
      </c>
      <c r="D1117" s="63" t="s">
        <v>2313</v>
      </c>
      <c r="E1117" s="108" t="s">
        <v>2314</v>
      </c>
      <c r="F1117" s="62" t="s">
        <v>132</v>
      </c>
    </row>
    <row r="1118" spans="1:6" ht="14.25">
      <c r="A1118" s="61">
        <v>1116</v>
      </c>
      <c r="B1118" s="62" t="s">
        <v>129</v>
      </c>
      <c r="C1118" s="63" t="s">
        <v>2277</v>
      </c>
      <c r="D1118" s="63" t="s">
        <v>2315</v>
      </c>
      <c r="E1118" s="108" t="s">
        <v>2316</v>
      </c>
      <c r="F1118" s="62" t="s">
        <v>132</v>
      </c>
    </row>
    <row r="1119" spans="1:6" ht="14.25">
      <c r="A1119" s="61">
        <v>1117</v>
      </c>
      <c r="B1119" s="62" t="s">
        <v>129</v>
      </c>
      <c r="C1119" s="63" t="s">
        <v>2277</v>
      </c>
      <c r="D1119" s="63" t="s">
        <v>2317</v>
      </c>
      <c r="E1119" s="108" t="s">
        <v>2318</v>
      </c>
      <c r="F1119" s="62" t="s">
        <v>132</v>
      </c>
    </row>
    <row r="1120" spans="1:6" ht="14.25">
      <c r="A1120" s="61">
        <v>1118</v>
      </c>
      <c r="B1120" s="62" t="s">
        <v>129</v>
      </c>
      <c r="C1120" s="63" t="s">
        <v>2277</v>
      </c>
      <c r="D1120" s="63" t="s">
        <v>2319</v>
      </c>
      <c r="E1120" s="108" t="s">
        <v>2320</v>
      </c>
      <c r="F1120" s="62" t="s">
        <v>132</v>
      </c>
    </row>
    <row r="1121" spans="1:6" ht="14.25">
      <c r="A1121" s="61">
        <v>1119</v>
      </c>
      <c r="B1121" s="62" t="s">
        <v>129</v>
      </c>
      <c r="C1121" s="63" t="s">
        <v>2277</v>
      </c>
      <c r="D1121" s="63" t="s">
        <v>1340</v>
      </c>
      <c r="E1121" s="108" t="s">
        <v>2321</v>
      </c>
      <c r="F1121" s="62" t="s">
        <v>132</v>
      </c>
    </row>
    <row r="1122" spans="1:6" ht="14.25">
      <c r="A1122" s="61">
        <v>1120</v>
      </c>
      <c r="B1122" s="62" t="s">
        <v>129</v>
      </c>
      <c r="C1122" s="63" t="s">
        <v>2277</v>
      </c>
      <c r="D1122" s="63" t="s">
        <v>2322</v>
      </c>
      <c r="E1122" s="108" t="s">
        <v>2323</v>
      </c>
      <c r="F1122" s="62" t="s">
        <v>132</v>
      </c>
    </row>
    <row r="1123" spans="1:6" ht="14.25">
      <c r="A1123" s="61">
        <v>1121</v>
      </c>
      <c r="B1123" s="62" t="s">
        <v>129</v>
      </c>
      <c r="C1123" s="63" t="s">
        <v>2277</v>
      </c>
      <c r="D1123" s="63" t="s">
        <v>2324</v>
      </c>
      <c r="E1123" s="108" t="s">
        <v>2325</v>
      </c>
      <c r="F1123" s="62" t="s">
        <v>132</v>
      </c>
    </row>
    <row r="1124" spans="1:6" ht="14.25">
      <c r="A1124" s="61">
        <v>1122</v>
      </c>
      <c r="B1124" s="62" t="s">
        <v>129</v>
      </c>
      <c r="C1124" s="63" t="s">
        <v>2277</v>
      </c>
      <c r="D1124" s="63" t="s">
        <v>2326</v>
      </c>
      <c r="E1124" s="108" t="s">
        <v>2327</v>
      </c>
      <c r="F1124" s="62" t="s">
        <v>132</v>
      </c>
    </row>
    <row r="1125" spans="1:6" ht="14.25">
      <c r="A1125" s="61">
        <v>1123</v>
      </c>
      <c r="B1125" s="62" t="s">
        <v>129</v>
      </c>
      <c r="C1125" s="63" t="s">
        <v>2277</v>
      </c>
      <c r="D1125" s="63" t="s">
        <v>2328</v>
      </c>
      <c r="E1125" s="108" t="s">
        <v>2329</v>
      </c>
      <c r="F1125" s="62" t="s">
        <v>132</v>
      </c>
    </row>
    <row r="1126" spans="1:6" ht="14.25">
      <c r="A1126" s="61">
        <v>1124</v>
      </c>
      <c r="B1126" s="62" t="s">
        <v>129</v>
      </c>
      <c r="C1126" s="63" t="s">
        <v>2277</v>
      </c>
      <c r="D1126" s="63" t="s">
        <v>2330</v>
      </c>
      <c r="E1126" s="108" t="s">
        <v>2331</v>
      </c>
      <c r="F1126" s="62" t="s">
        <v>132</v>
      </c>
    </row>
    <row r="1127" spans="1:6" ht="14.25">
      <c r="A1127" s="61">
        <v>1125</v>
      </c>
      <c r="B1127" s="62" t="s">
        <v>129</v>
      </c>
      <c r="C1127" s="63" t="s">
        <v>2277</v>
      </c>
      <c r="D1127" s="63" t="s">
        <v>2332</v>
      </c>
      <c r="E1127" s="108" t="s">
        <v>2333</v>
      </c>
      <c r="F1127" s="62" t="s">
        <v>132</v>
      </c>
    </row>
    <row r="1128" spans="1:6" ht="14.25">
      <c r="A1128" s="61">
        <v>1126</v>
      </c>
      <c r="B1128" s="62" t="s">
        <v>129</v>
      </c>
      <c r="C1128" s="63" t="s">
        <v>2277</v>
      </c>
      <c r="D1128" s="63" t="s">
        <v>2334</v>
      </c>
      <c r="E1128" s="108" t="s">
        <v>2335</v>
      </c>
      <c r="F1128" s="62" t="s">
        <v>132</v>
      </c>
    </row>
    <row r="1129" spans="1:6" ht="14.25">
      <c r="A1129" s="61">
        <v>1127</v>
      </c>
      <c r="B1129" s="62" t="s">
        <v>129</v>
      </c>
      <c r="C1129" s="63" t="s">
        <v>2277</v>
      </c>
      <c r="D1129" s="63" t="s">
        <v>2336</v>
      </c>
      <c r="E1129" s="108" t="s">
        <v>2337</v>
      </c>
      <c r="F1129" s="62" t="s">
        <v>132</v>
      </c>
    </row>
    <row r="1130" spans="1:6" ht="14.25">
      <c r="A1130" s="61">
        <v>1128</v>
      </c>
      <c r="B1130" s="62" t="s">
        <v>129</v>
      </c>
      <c r="C1130" s="63" t="s">
        <v>2277</v>
      </c>
      <c r="D1130" s="63" t="s">
        <v>2338</v>
      </c>
      <c r="E1130" s="108" t="s">
        <v>2339</v>
      </c>
      <c r="F1130" s="62" t="s">
        <v>132</v>
      </c>
    </row>
    <row r="1131" spans="1:6" ht="14.25">
      <c r="A1131" s="61">
        <v>1129</v>
      </c>
      <c r="B1131" s="62" t="s">
        <v>129</v>
      </c>
      <c r="C1131" s="63" t="s">
        <v>2277</v>
      </c>
      <c r="D1131" s="63" t="s">
        <v>1778</v>
      </c>
      <c r="E1131" s="108" t="s">
        <v>2340</v>
      </c>
      <c r="F1131" s="62" t="s">
        <v>132</v>
      </c>
    </row>
    <row r="1132" spans="1:6" ht="14.25">
      <c r="A1132" s="61">
        <v>1130</v>
      </c>
      <c r="B1132" s="62" t="s">
        <v>129</v>
      </c>
      <c r="C1132" s="63" t="s">
        <v>2277</v>
      </c>
      <c r="D1132" s="63" t="s">
        <v>2341</v>
      </c>
      <c r="E1132" s="108" t="s">
        <v>2342</v>
      </c>
      <c r="F1132" s="62" t="s">
        <v>132</v>
      </c>
    </row>
    <row r="1133" spans="1:6" ht="14.25">
      <c r="A1133" s="61">
        <v>1131</v>
      </c>
      <c r="B1133" s="62" t="s">
        <v>129</v>
      </c>
      <c r="C1133" s="63" t="s">
        <v>2343</v>
      </c>
      <c r="D1133" s="63" t="s">
        <v>2343</v>
      </c>
      <c r="E1133" s="108" t="s">
        <v>2344</v>
      </c>
      <c r="F1133" s="62" t="s">
        <v>132</v>
      </c>
    </row>
    <row r="1134" spans="1:6" ht="14.25">
      <c r="A1134" s="61">
        <v>1132</v>
      </c>
      <c r="B1134" s="62" t="s">
        <v>129</v>
      </c>
      <c r="C1134" s="63" t="s">
        <v>2343</v>
      </c>
      <c r="D1134" s="63" t="s">
        <v>2345</v>
      </c>
      <c r="E1134" s="108" t="s">
        <v>2346</v>
      </c>
      <c r="F1134" s="62" t="s">
        <v>132</v>
      </c>
    </row>
    <row r="1135" spans="1:6" ht="14.25">
      <c r="A1135" s="61">
        <v>1133</v>
      </c>
      <c r="B1135" s="62" t="s">
        <v>129</v>
      </c>
      <c r="C1135" s="63" t="s">
        <v>2343</v>
      </c>
      <c r="D1135" s="63" t="s">
        <v>2347</v>
      </c>
      <c r="E1135" s="108" t="s">
        <v>2348</v>
      </c>
      <c r="F1135" s="62" t="s">
        <v>132</v>
      </c>
    </row>
    <row r="1136" spans="1:6" ht="14.25">
      <c r="A1136" s="61">
        <v>1134</v>
      </c>
      <c r="B1136" s="62" t="s">
        <v>129</v>
      </c>
      <c r="C1136" s="63" t="s">
        <v>2343</v>
      </c>
      <c r="D1136" s="63" t="s">
        <v>2349</v>
      </c>
      <c r="E1136" s="108" t="s">
        <v>2350</v>
      </c>
      <c r="F1136" s="62" t="s">
        <v>132</v>
      </c>
    </row>
    <row r="1137" spans="1:6" ht="14.25">
      <c r="A1137" s="61">
        <v>1135</v>
      </c>
      <c r="B1137" s="62" t="s">
        <v>129</v>
      </c>
      <c r="C1137" s="63" t="s">
        <v>2351</v>
      </c>
      <c r="D1137" s="63" t="s">
        <v>2351</v>
      </c>
      <c r="E1137" s="108" t="s">
        <v>2352</v>
      </c>
      <c r="F1137" s="62" t="s">
        <v>132</v>
      </c>
    </row>
    <row r="1138" spans="1:6" ht="14.25">
      <c r="A1138" s="61">
        <v>1136</v>
      </c>
      <c r="B1138" s="62" t="s">
        <v>129</v>
      </c>
      <c r="C1138" s="63" t="s">
        <v>2351</v>
      </c>
      <c r="D1138" s="63" t="s">
        <v>2353</v>
      </c>
      <c r="E1138" s="108" t="s">
        <v>2354</v>
      </c>
      <c r="F1138" s="62" t="s">
        <v>132</v>
      </c>
    </row>
    <row r="1139" spans="1:6" ht="14.25">
      <c r="A1139" s="61">
        <v>1137</v>
      </c>
      <c r="B1139" s="62" t="s">
        <v>129</v>
      </c>
      <c r="C1139" s="63" t="s">
        <v>2351</v>
      </c>
      <c r="D1139" s="63" t="s">
        <v>2355</v>
      </c>
      <c r="E1139" s="108" t="s">
        <v>2356</v>
      </c>
      <c r="F1139" s="62" t="s">
        <v>132</v>
      </c>
    </row>
    <row r="1140" spans="1:6" ht="14.25">
      <c r="A1140" s="61">
        <v>1138</v>
      </c>
      <c r="B1140" s="62" t="s">
        <v>129</v>
      </c>
      <c r="C1140" s="63" t="s">
        <v>2351</v>
      </c>
      <c r="D1140" s="63" t="s">
        <v>2357</v>
      </c>
      <c r="E1140" s="108" t="s">
        <v>2358</v>
      </c>
      <c r="F1140" s="62" t="s">
        <v>132</v>
      </c>
    </row>
    <row r="1141" spans="1:6" ht="14.25">
      <c r="A1141" s="61">
        <v>1139</v>
      </c>
      <c r="B1141" s="62" t="s">
        <v>129</v>
      </c>
      <c r="C1141" s="63" t="s">
        <v>2351</v>
      </c>
      <c r="D1141" s="63" t="s">
        <v>2359</v>
      </c>
      <c r="E1141" s="108" t="s">
        <v>2360</v>
      </c>
      <c r="F1141" s="62" t="s">
        <v>132</v>
      </c>
    </row>
    <row r="1142" spans="1:6" ht="14.25">
      <c r="A1142" s="61">
        <v>1140</v>
      </c>
      <c r="B1142" s="62" t="s">
        <v>129</v>
      </c>
      <c r="C1142" s="63" t="s">
        <v>2351</v>
      </c>
      <c r="D1142" s="63" t="s">
        <v>2361</v>
      </c>
      <c r="E1142" s="108" t="s">
        <v>2362</v>
      </c>
      <c r="F1142" s="62" t="s">
        <v>132</v>
      </c>
    </row>
    <row r="1143" spans="1:6" ht="14.25">
      <c r="A1143" s="61">
        <v>1141</v>
      </c>
      <c r="B1143" s="62" t="s">
        <v>129</v>
      </c>
      <c r="C1143" s="63" t="s">
        <v>2351</v>
      </c>
      <c r="D1143" s="63" t="s">
        <v>2363</v>
      </c>
      <c r="E1143" s="108" t="s">
        <v>2364</v>
      </c>
      <c r="F1143" s="62" t="s">
        <v>132</v>
      </c>
    </row>
    <row r="1144" spans="1:6" ht="14.25">
      <c r="A1144" s="61">
        <v>1142</v>
      </c>
      <c r="B1144" s="62" t="s">
        <v>129</v>
      </c>
      <c r="C1144" s="63" t="s">
        <v>2351</v>
      </c>
      <c r="D1144" s="63" t="s">
        <v>2365</v>
      </c>
      <c r="E1144" s="108" t="s">
        <v>2366</v>
      </c>
      <c r="F1144" s="62" t="s">
        <v>132</v>
      </c>
    </row>
    <row r="1145" spans="1:6" ht="14.25">
      <c r="A1145" s="61">
        <v>1143</v>
      </c>
      <c r="B1145" s="62" t="s">
        <v>129</v>
      </c>
      <c r="C1145" s="63" t="s">
        <v>2351</v>
      </c>
      <c r="D1145" s="63" t="s">
        <v>2367</v>
      </c>
      <c r="E1145" s="108" t="s">
        <v>2368</v>
      </c>
      <c r="F1145" s="62" t="s">
        <v>132</v>
      </c>
    </row>
    <row r="1146" spans="1:6" ht="14.25">
      <c r="A1146" s="61">
        <v>1144</v>
      </c>
      <c r="B1146" s="62" t="s">
        <v>129</v>
      </c>
      <c r="C1146" s="63" t="s">
        <v>2369</v>
      </c>
      <c r="D1146" s="63" t="s">
        <v>2369</v>
      </c>
      <c r="E1146" s="108" t="s">
        <v>2370</v>
      </c>
      <c r="F1146" s="62" t="s">
        <v>132</v>
      </c>
    </row>
    <row r="1147" spans="1:6" ht="14.25">
      <c r="A1147" s="61">
        <v>1145</v>
      </c>
      <c r="B1147" s="62" t="s">
        <v>129</v>
      </c>
      <c r="C1147" s="63" t="s">
        <v>2369</v>
      </c>
      <c r="D1147" s="63" t="s">
        <v>598</v>
      </c>
      <c r="E1147" s="108" t="s">
        <v>2371</v>
      </c>
      <c r="F1147" s="62" t="s">
        <v>132</v>
      </c>
    </row>
    <row r="1148" spans="1:6" ht="14.25">
      <c r="A1148" s="61">
        <v>1146</v>
      </c>
      <c r="B1148" s="62" t="s">
        <v>129</v>
      </c>
      <c r="C1148" s="63" t="s">
        <v>2369</v>
      </c>
      <c r="D1148" s="63" t="s">
        <v>2372</v>
      </c>
      <c r="E1148" s="108" t="s">
        <v>2373</v>
      </c>
      <c r="F1148" s="62" t="s">
        <v>132</v>
      </c>
    </row>
    <row r="1149" spans="1:6" ht="14.25">
      <c r="A1149" s="61">
        <v>1147</v>
      </c>
      <c r="B1149" s="62" t="s">
        <v>129</v>
      </c>
      <c r="C1149" s="63" t="s">
        <v>2369</v>
      </c>
      <c r="D1149" s="63" t="s">
        <v>2374</v>
      </c>
      <c r="E1149" s="108" t="s">
        <v>2375</v>
      </c>
      <c r="F1149" s="62" t="s">
        <v>132</v>
      </c>
    </row>
    <row r="1150" spans="1:6" ht="14.25">
      <c r="A1150" s="61">
        <v>1148</v>
      </c>
      <c r="B1150" s="62" t="s">
        <v>129</v>
      </c>
      <c r="C1150" s="63" t="s">
        <v>2369</v>
      </c>
      <c r="D1150" s="63" t="s">
        <v>997</v>
      </c>
      <c r="E1150" s="108" t="s">
        <v>2376</v>
      </c>
      <c r="F1150" s="62" t="s">
        <v>132</v>
      </c>
    </row>
    <row r="1151" spans="1:6" ht="14.25">
      <c r="A1151" s="61">
        <v>1149</v>
      </c>
      <c r="B1151" s="62" t="s">
        <v>129</v>
      </c>
      <c r="C1151" s="63" t="s">
        <v>2369</v>
      </c>
      <c r="D1151" s="63" t="s">
        <v>1772</v>
      </c>
      <c r="E1151" s="108" t="s">
        <v>2377</v>
      </c>
      <c r="F1151" s="62" t="s">
        <v>132</v>
      </c>
    </row>
    <row r="1152" spans="1:6" ht="14.25">
      <c r="A1152" s="61">
        <v>1150</v>
      </c>
      <c r="B1152" s="62" t="s">
        <v>129</v>
      </c>
      <c r="C1152" s="63" t="s">
        <v>2369</v>
      </c>
      <c r="D1152" s="63" t="s">
        <v>2378</v>
      </c>
      <c r="E1152" s="108" t="s">
        <v>2379</v>
      </c>
      <c r="F1152" s="62" t="s">
        <v>132</v>
      </c>
    </row>
    <row r="1153" spans="1:6" ht="14.25">
      <c r="A1153" s="61">
        <v>1151</v>
      </c>
      <c r="B1153" s="62" t="s">
        <v>129</v>
      </c>
      <c r="C1153" s="63" t="s">
        <v>2369</v>
      </c>
      <c r="D1153" s="63" t="s">
        <v>2380</v>
      </c>
      <c r="E1153" s="108" t="s">
        <v>2381</v>
      </c>
      <c r="F1153" s="62" t="s">
        <v>132</v>
      </c>
    </row>
    <row r="1154" spans="1:6" ht="14.25">
      <c r="A1154" s="61">
        <v>1152</v>
      </c>
      <c r="B1154" s="62" t="s">
        <v>129</v>
      </c>
      <c r="C1154" s="63" t="s">
        <v>2369</v>
      </c>
      <c r="D1154" s="63" t="s">
        <v>2382</v>
      </c>
      <c r="E1154" s="108" t="s">
        <v>2383</v>
      </c>
      <c r="F1154" s="62" t="s">
        <v>132</v>
      </c>
    </row>
    <row r="1155" spans="1:6" ht="14.25">
      <c r="A1155" s="61">
        <v>1153</v>
      </c>
      <c r="B1155" s="62" t="s">
        <v>129</v>
      </c>
      <c r="C1155" s="63" t="s">
        <v>1778</v>
      </c>
      <c r="D1155" s="63" t="s">
        <v>2384</v>
      </c>
      <c r="E1155" s="108" t="s">
        <v>2385</v>
      </c>
      <c r="F1155" s="62" t="s">
        <v>132</v>
      </c>
    </row>
    <row r="1156" spans="1:6" ht="14.25">
      <c r="A1156" s="61">
        <v>1154</v>
      </c>
      <c r="B1156" s="62" t="s">
        <v>129</v>
      </c>
      <c r="C1156" s="63" t="s">
        <v>1778</v>
      </c>
      <c r="D1156" s="63" t="s">
        <v>2386</v>
      </c>
      <c r="E1156" s="108" t="s">
        <v>2387</v>
      </c>
      <c r="F1156" s="62" t="s">
        <v>132</v>
      </c>
    </row>
    <row r="1157" spans="1:6" ht="14.25">
      <c r="A1157" s="61">
        <v>1155</v>
      </c>
      <c r="B1157" s="62" t="s">
        <v>129</v>
      </c>
      <c r="C1157" s="63" t="s">
        <v>1778</v>
      </c>
      <c r="D1157" s="63" t="s">
        <v>2388</v>
      </c>
      <c r="E1157" s="108" t="s">
        <v>2389</v>
      </c>
      <c r="F1157" s="62" t="s">
        <v>132</v>
      </c>
    </row>
    <row r="1158" spans="1:6" ht="14.25">
      <c r="A1158" s="61">
        <v>1156</v>
      </c>
      <c r="B1158" s="62" t="s">
        <v>129</v>
      </c>
      <c r="C1158" s="63" t="s">
        <v>1778</v>
      </c>
      <c r="D1158" s="63" t="s">
        <v>2390</v>
      </c>
      <c r="E1158" s="108" t="s">
        <v>2391</v>
      </c>
      <c r="F1158" s="62" t="s">
        <v>132</v>
      </c>
    </row>
    <row r="1159" spans="1:6" ht="14.25">
      <c r="A1159" s="61">
        <v>1157</v>
      </c>
      <c r="B1159" s="62" t="s">
        <v>129</v>
      </c>
      <c r="C1159" s="63" t="s">
        <v>1778</v>
      </c>
      <c r="D1159" s="63" t="s">
        <v>2392</v>
      </c>
      <c r="E1159" s="108" t="s">
        <v>2393</v>
      </c>
      <c r="F1159" s="62" t="s">
        <v>132</v>
      </c>
    </row>
    <row r="1160" spans="1:6" ht="14.25">
      <c r="A1160" s="61">
        <v>1158</v>
      </c>
      <c r="B1160" s="62" t="s">
        <v>129</v>
      </c>
      <c r="C1160" s="63" t="s">
        <v>1778</v>
      </c>
      <c r="D1160" s="63" t="s">
        <v>1340</v>
      </c>
      <c r="E1160" s="108" t="s">
        <v>2394</v>
      </c>
      <c r="F1160" s="62" t="s">
        <v>132</v>
      </c>
    </row>
    <row r="1161" spans="1:6" ht="14.25">
      <c r="A1161" s="61">
        <v>1159</v>
      </c>
      <c r="B1161" s="62" t="s">
        <v>129</v>
      </c>
      <c r="C1161" s="63" t="s">
        <v>1778</v>
      </c>
      <c r="D1161" s="63" t="s">
        <v>2395</v>
      </c>
      <c r="E1161" s="108" t="s">
        <v>2396</v>
      </c>
      <c r="F1161" s="62" t="s">
        <v>132</v>
      </c>
    </row>
    <row r="1162" spans="1:6" ht="14.25">
      <c r="A1162" s="61">
        <v>1160</v>
      </c>
      <c r="B1162" s="62" t="s">
        <v>129</v>
      </c>
      <c r="C1162" s="63" t="s">
        <v>1778</v>
      </c>
      <c r="D1162" s="63" t="s">
        <v>2397</v>
      </c>
      <c r="E1162" s="108" t="s">
        <v>2398</v>
      </c>
      <c r="F1162" s="62" t="s">
        <v>132</v>
      </c>
    </row>
    <row r="1163" spans="1:6" ht="14.25">
      <c r="A1163" s="61">
        <v>1161</v>
      </c>
      <c r="B1163" s="62" t="s">
        <v>129</v>
      </c>
      <c r="C1163" s="63" t="s">
        <v>1778</v>
      </c>
      <c r="D1163" s="63" t="s">
        <v>2399</v>
      </c>
      <c r="E1163" s="108" t="s">
        <v>2400</v>
      </c>
      <c r="F1163" s="62" t="s">
        <v>132</v>
      </c>
    </row>
    <row r="1164" spans="1:6" ht="14.25">
      <c r="A1164" s="61">
        <v>1162</v>
      </c>
      <c r="B1164" s="62" t="s">
        <v>129</v>
      </c>
      <c r="C1164" s="63" t="s">
        <v>1778</v>
      </c>
      <c r="D1164" s="63" t="s">
        <v>1778</v>
      </c>
      <c r="E1164" s="108" t="s">
        <v>2401</v>
      </c>
      <c r="F1164" s="62" t="s">
        <v>132</v>
      </c>
    </row>
    <row r="1165" spans="1:6" ht="14.25">
      <c r="A1165" s="61">
        <v>1163</v>
      </c>
      <c r="B1165" s="62" t="s">
        <v>129</v>
      </c>
      <c r="C1165" s="63" t="s">
        <v>2402</v>
      </c>
      <c r="D1165" s="63" t="s">
        <v>2402</v>
      </c>
      <c r="E1165" s="108" t="s">
        <v>2403</v>
      </c>
      <c r="F1165" s="62" t="s">
        <v>132</v>
      </c>
    </row>
    <row r="1166" spans="1:6" ht="14.25">
      <c r="A1166" s="61">
        <v>1164</v>
      </c>
      <c r="B1166" s="62" t="s">
        <v>129</v>
      </c>
      <c r="C1166" s="63" t="s">
        <v>2402</v>
      </c>
      <c r="D1166" s="63" t="s">
        <v>2404</v>
      </c>
      <c r="E1166" s="108" t="s">
        <v>2405</v>
      </c>
      <c r="F1166" s="62" t="s">
        <v>132</v>
      </c>
    </row>
    <row r="1167" spans="1:6" ht="14.25">
      <c r="A1167" s="61">
        <v>1165</v>
      </c>
      <c r="B1167" s="62" t="s">
        <v>129</v>
      </c>
      <c r="C1167" s="63" t="s">
        <v>2402</v>
      </c>
      <c r="D1167" s="63" t="s">
        <v>2406</v>
      </c>
      <c r="E1167" s="108" t="s">
        <v>2407</v>
      </c>
      <c r="F1167" s="62" t="s">
        <v>132</v>
      </c>
    </row>
    <row r="1168" spans="1:6" ht="14.25">
      <c r="A1168" s="61">
        <v>1166</v>
      </c>
      <c r="B1168" s="62" t="s">
        <v>129</v>
      </c>
      <c r="C1168" s="63" t="s">
        <v>2402</v>
      </c>
      <c r="D1168" s="63" t="s">
        <v>2408</v>
      </c>
      <c r="E1168" s="108" t="s">
        <v>2409</v>
      </c>
      <c r="F1168" s="62" t="s">
        <v>132</v>
      </c>
    </row>
    <row r="1169" spans="1:6" ht="14.25">
      <c r="A1169" s="61">
        <v>1167</v>
      </c>
      <c r="B1169" s="62" t="s">
        <v>129</v>
      </c>
      <c r="C1169" s="63" t="s">
        <v>2402</v>
      </c>
      <c r="D1169" s="63" t="s">
        <v>2410</v>
      </c>
      <c r="E1169" s="108" t="s">
        <v>2411</v>
      </c>
      <c r="F1169" s="62" t="s">
        <v>132</v>
      </c>
    </row>
    <row r="1170" spans="1:6" ht="14.25">
      <c r="A1170" s="61">
        <v>1168</v>
      </c>
      <c r="B1170" s="62" t="s">
        <v>129</v>
      </c>
      <c r="C1170" s="63" t="s">
        <v>2402</v>
      </c>
      <c r="D1170" s="63" t="s">
        <v>2412</v>
      </c>
      <c r="E1170" s="108" t="s">
        <v>2413</v>
      </c>
      <c r="F1170" s="62" t="s">
        <v>132</v>
      </c>
    </row>
    <row r="1171" spans="1:6" ht="14.25">
      <c r="A1171" s="61">
        <v>1169</v>
      </c>
      <c r="B1171" s="62" t="s">
        <v>129</v>
      </c>
      <c r="C1171" s="63" t="s">
        <v>2402</v>
      </c>
      <c r="D1171" s="63" t="s">
        <v>2414</v>
      </c>
      <c r="E1171" s="108" t="s">
        <v>2415</v>
      </c>
      <c r="F1171" s="62" t="s">
        <v>132</v>
      </c>
    </row>
    <row r="1172" spans="1:6" ht="14.25">
      <c r="A1172" s="61">
        <v>1170</v>
      </c>
      <c r="B1172" s="62" t="s">
        <v>129</v>
      </c>
      <c r="C1172" s="63" t="s">
        <v>2402</v>
      </c>
      <c r="D1172" s="63" t="s">
        <v>2416</v>
      </c>
      <c r="E1172" s="108" t="s">
        <v>2417</v>
      </c>
      <c r="F1172" s="62" t="s">
        <v>132</v>
      </c>
    </row>
    <row r="1173" spans="1:6" ht="14.25">
      <c r="A1173" s="61">
        <v>1171</v>
      </c>
      <c r="B1173" s="62" t="s">
        <v>129</v>
      </c>
      <c r="C1173" s="63" t="s">
        <v>2402</v>
      </c>
      <c r="D1173" s="63" t="s">
        <v>2418</v>
      </c>
      <c r="E1173" s="108" t="s">
        <v>2419</v>
      </c>
      <c r="F1173" s="62" t="s">
        <v>132</v>
      </c>
    </row>
    <row r="1174" spans="1:6" ht="14.25">
      <c r="A1174" s="61">
        <v>1172</v>
      </c>
      <c r="B1174" s="62" t="s">
        <v>129</v>
      </c>
      <c r="C1174" s="63" t="s">
        <v>2420</v>
      </c>
      <c r="D1174" s="63" t="s">
        <v>2420</v>
      </c>
      <c r="E1174" s="108" t="s">
        <v>2421</v>
      </c>
      <c r="F1174" s="62" t="s">
        <v>132</v>
      </c>
    </row>
    <row r="1175" spans="1:6" ht="14.25">
      <c r="A1175" s="61">
        <v>1173</v>
      </c>
      <c r="B1175" s="62" t="s">
        <v>129</v>
      </c>
      <c r="C1175" s="63" t="s">
        <v>2420</v>
      </c>
      <c r="D1175" s="63" t="s">
        <v>767</v>
      </c>
      <c r="E1175" s="108" t="s">
        <v>2422</v>
      </c>
      <c r="F1175" s="62" t="s">
        <v>132</v>
      </c>
    </row>
    <row r="1176" spans="1:6" ht="14.25">
      <c r="A1176" s="61">
        <v>1174</v>
      </c>
      <c r="B1176" s="62" t="s">
        <v>129</v>
      </c>
      <c r="C1176" s="63" t="s">
        <v>2420</v>
      </c>
      <c r="D1176" s="63" t="s">
        <v>2423</v>
      </c>
      <c r="E1176" s="108" t="s">
        <v>2424</v>
      </c>
      <c r="F1176" s="62" t="s">
        <v>132</v>
      </c>
    </row>
    <row r="1177" spans="1:6" ht="14.25">
      <c r="A1177" s="61">
        <v>1175</v>
      </c>
      <c r="B1177" s="62" t="s">
        <v>129</v>
      </c>
      <c r="C1177" s="63" t="s">
        <v>2420</v>
      </c>
      <c r="D1177" s="63" t="s">
        <v>2425</v>
      </c>
      <c r="E1177" s="108" t="s">
        <v>2426</v>
      </c>
      <c r="F1177" s="62" t="s">
        <v>132</v>
      </c>
    </row>
    <row r="1178" spans="1:6" ht="14.25">
      <c r="A1178" s="61">
        <v>1176</v>
      </c>
      <c r="B1178" s="62" t="s">
        <v>129</v>
      </c>
      <c r="C1178" s="63" t="s">
        <v>2420</v>
      </c>
      <c r="D1178" s="63" t="s">
        <v>1494</v>
      </c>
      <c r="E1178" s="108" t="s">
        <v>2427</v>
      </c>
      <c r="F1178" s="62" t="s">
        <v>132</v>
      </c>
    </row>
    <row r="1179" spans="1:6" ht="14.25">
      <c r="A1179" s="61">
        <v>1177</v>
      </c>
      <c r="B1179" s="62" t="s">
        <v>129</v>
      </c>
      <c r="C1179" s="63" t="s">
        <v>2420</v>
      </c>
      <c r="D1179" s="63" t="s">
        <v>2428</v>
      </c>
      <c r="E1179" s="108" t="s">
        <v>2429</v>
      </c>
      <c r="F1179" s="62" t="s">
        <v>132</v>
      </c>
    </row>
    <row r="1180" spans="1:6" ht="14.25">
      <c r="A1180" s="61">
        <v>1178</v>
      </c>
      <c r="B1180" s="62" t="s">
        <v>129</v>
      </c>
      <c r="C1180" s="63" t="s">
        <v>2420</v>
      </c>
      <c r="D1180" s="63" t="s">
        <v>2430</v>
      </c>
      <c r="E1180" s="108" t="s">
        <v>2431</v>
      </c>
      <c r="F1180" s="62" t="s">
        <v>132</v>
      </c>
    </row>
    <row r="1181" spans="1:6" ht="14.25">
      <c r="A1181" s="61">
        <v>1179</v>
      </c>
      <c r="B1181" s="62" t="s">
        <v>129</v>
      </c>
      <c r="C1181" s="63" t="s">
        <v>2420</v>
      </c>
      <c r="D1181" s="63" t="s">
        <v>2432</v>
      </c>
      <c r="E1181" s="108" t="s">
        <v>2433</v>
      </c>
      <c r="F1181" s="62" t="s">
        <v>132</v>
      </c>
    </row>
    <row r="1182" spans="1:6" ht="14.25">
      <c r="A1182" s="61">
        <v>1180</v>
      </c>
      <c r="B1182" s="62" t="s">
        <v>129</v>
      </c>
      <c r="C1182" s="63" t="s">
        <v>2420</v>
      </c>
      <c r="D1182" s="63" t="s">
        <v>2434</v>
      </c>
      <c r="E1182" s="108" t="s">
        <v>2435</v>
      </c>
      <c r="F1182" s="62" t="s">
        <v>132</v>
      </c>
    </row>
    <row r="1183" spans="1:6" ht="14.25">
      <c r="A1183" s="61">
        <v>1181</v>
      </c>
      <c r="B1183" s="62" t="s">
        <v>129</v>
      </c>
      <c r="C1183" s="63" t="s">
        <v>2420</v>
      </c>
      <c r="D1183" s="63" t="s">
        <v>2436</v>
      </c>
      <c r="E1183" s="108" t="s">
        <v>2437</v>
      </c>
      <c r="F1183" s="62" t="s">
        <v>132</v>
      </c>
    </row>
    <row r="1184" spans="1:6" ht="14.25">
      <c r="A1184" s="61">
        <v>1182</v>
      </c>
      <c r="B1184" s="62" t="s">
        <v>129</v>
      </c>
      <c r="C1184" s="63" t="s">
        <v>2420</v>
      </c>
      <c r="D1184" s="63" t="s">
        <v>2438</v>
      </c>
      <c r="E1184" s="108" t="s">
        <v>2439</v>
      </c>
      <c r="F1184" s="62" t="s">
        <v>132</v>
      </c>
    </row>
    <row r="1185" spans="1:6" ht="14.25">
      <c r="A1185" s="61">
        <v>1183</v>
      </c>
      <c r="B1185" s="62" t="s">
        <v>129</v>
      </c>
      <c r="C1185" s="63" t="s">
        <v>2440</v>
      </c>
      <c r="D1185" s="63" t="s">
        <v>2440</v>
      </c>
      <c r="E1185" s="108" t="s">
        <v>2441</v>
      </c>
      <c r="F1185" s="62" t="s">
        <v>132</v>
      </c>
    </row>
    <row r="1186" spans="1:6" ht="14.25">
      <c r="A1186" s="61">
        <v>1184</v>
      </c>
      <c r="B1186" s="62" t="s">
        <v>129</v>
      </c>
      <c r="C1186" s="63" t="s">
        <v>2440</v>
      </c>
      <c r="D1186" s="63" t="s">
        <v>2442</v>
      </c>
      <c r="E1186" s="108" t="s">
        <v>2443</v>
      </c>
      <c r="F1186" s="62" t="s">
        <v>132</v>
      </c>
    </row>
    <row r="1187" spans="1:6" ht="14.25">
      <c r="A1187" s="61">
        <v>1185</v>
      </c>
      <c r="B1187" s="62" t="s">
        <v>129</v>
      </c>
      <c r="C1187" s="63" t="s">
        <v>2440</v>
      </c>
      <c r="D1187" s="63" t="s">
        <v>2444</v>
      </c>
      <c r="E1187" s="108" t="s">
        <v>2445</v>
      </c>
      <c r="F1187" s="62" t="s">
        <v>132</v>
      </c>
    </row>
    <row r="1188" spans="1:6" ht="14.25">
      <c r="A1188" s="61">
        <v>1186</v>
      </c>
      <c r="B1188" s="62" t="s">
        <v>129</v>
      </c>
      <c r="C1188" s="63" t="s">
        <v>2440</v>
      </c>
      <c r="D1188" s="63" t="s">
        <v>2446</v>
      </c>
      <c r="E1188" s="108" t="s">
        <v>2447</v>
      </c>
      <c r="F1188" s="62" t="s">
        <v>132</v>
      </c>
    </row>
    <row r="1189" spans="1:6" ht="14.25">
      <c r="A1189" s="61">
        <v>1187</v>
      </c>
      <c r="B1189" s="62" t="s">
        <v>129</v>
      </c>
      <c r="C1189" s="63" t="s">
        <v>2440</v>
      </c>
      <c r="D1189" s="63" t="s">
        <v>2448</v>
      </c>
      <c r="E1189" s="108" t="s">
        <v>2449</v>
      </c>
      <c r="F1189" s="62" t="s">
        <v>132</v>
      </c>
    </row>
    <row r="1190" spans="1:6" ht="14.25">
      <c r="A1190" s="61">
        <v>1188</v>
      </c>
      <c r="B1190" s="62" t="s">
        <v>129</v>
      </c>
      <c r="C1190" s="63" t="s">
        <v>2440</v>
      </c>
      <c r="D1190" s="63" t="s">
        <v>2450</v>
      </c>
      <c r="E1190" s="108" t="s">
        <v>2451</v>
      </c>
      <c r="F1190" s="62" t="s">
        <v>132</v>
      </c>
    </row>
    <row r="1191" spans="1:6" ht="14.25">
      <c r="A1191" s="61">
        <v>1189</v>
      </c>
      <c r="B1191" s="62" t="s">
        <v>129</v>
      </c>
      <c r="C1191" s="63" t="s">
        <v>2440</v>
      </c>
      <c r="D1191" s="63" t="s">
        <v>2452</v>
      </c>
      <c r="E1191" s="108" t="s">
        <v>2453</v>
      </c>
      <c r="F1191" s="62" t="s">
        <v>132</v>
      </c>
    </row>
    <row r="1192" spans="1:6" ht="14.25">
      <c r="A1192" s="61">
        <v>1190</v>
      </c>
      <c r="B1192" s="62" t="s">
        <v>129</v>
      </c>
      <c r="C1192" s="63" t="s">
        <v>2440</v>
      </c>
      <c r="D1192" s="63" t="s">
        <v>2454</v>
      </c>
      <c r="E1192" s="108" t="s">
        <v>2455</v>
      </c>
      <c r="F1192" s="62" t="s">
        <v>132</v>
      </c>
    </row>
    <row r="1193" spans="1:6" ht="14.25">
      <c r="A1193" s="61">
        <v>1191</v>
      </c>
      <c r="B1193" s="62" t="s">
        <v>129</v>
      </c>
      <c r="C1193" s="63" t="s">
        <v>1456</v>
      </c>
      <c r="D1193" s="63" t="s">
        <v>1456</v>
      </c>
      <c r="E1193" s="108" t="s">
        <v>2456</v>
      </c>
      <c r="F1193" s="62" t="s">
        <v>132</v>
      </c>
    </row>
    <row r="1194" spans="1:6" ht="14.25">
      <c r="A1194" s="61">
        <v>1192</v>
      </c>
      <c r="B1194" s="62" t="s">
        <v>129</v>
      </c>
      <c r="C1194" s="63" t="s">
        <v>1456</v>
      </c>
      <c r="D1194" s="63" t="s">
        <v>1399</v>
      </c>
      <c r="E1194" s="108" t="s">
        <v>2457</v>
      </c>
      <c r="F1194" s="62" t="s">
        <v>132</v>
      </c>
    </row>
    <row r="1195" spans="1:6" ht="14.25">
      <c r="A1195" s="61">
        <v>1193</v>
      </c>
      <c r="B1195" s="62" t="s">
        <v>129</v>
      </c>
      <c r="C1195" s="63" t="s">
        <v>1456</v>
      </c>
      <c r="D1195" s="63" t="s">
        <v>2458</v>
      </c>
      <c r="E1195" s="108" t="s">
        <v>2459</v>
      </c>
      <c r="F1195" s="62" t="s">
        <v>132</v>
      </c>
    </row>
    <row r="1196" spans="1:6" ht="14.25">
      <c r="A1196" s="61">
        <v>1194</v>
      </c>
      <c r="B1196" s="62" t="s">
        <v>129</v>
      </c>
      <c r="C1196" s="63" t="s">
        <v>1456</v>
      </c>
      <c r="D1196" s="63" t="s">
        <v>2460</v>
      </c>
      <c r="E1196" s="108" t="s">
        <v>2461</v>
      </c>
      <c r="F1196" s="62" t="s">
        <v>132</v>
      </c>
    </row>
    <row r="1197" spans="1:6" ht="14.25">
      <c r="A1197" s="61">
        <v>1195</v>
      </c>
      <c r="B1197" s="62" t="s">
        <v>129</v>
      </c>
      <c r="C1197" s="63" t="s">
        <v>1456</v>
      </c>
      <c r="D1197" s="63" t="s">
        <v>2462</v>
      </c>
      <c r="E1197" s="108" t="s">
        <v>2463</v>
      </c>
      <c r="F1197" s="62" t="s">
        <v>132</v>
      </c>
    </row>
    <row r="1198" spans="1:6" ht="14.25">
      <c r="A1198" s="61">
        <v>1196</v>
      </c>
      <c r="B1198" s="62" t="s">
        <v>129</v>
      </c>
      <c r="C1198" s="63" t="s">
        <v>1456</v>
      </c>
      <c r="D1198" s="63" t="s">
        <v>2464</v>
      </c>
      <c r="E1198" s="108" t="s">
        <v>2465</v>
      </c>
      <c r="F1198" s="62" t="s">
        <v>132</v>
      </c>
    </row>
    <row r="1199" spans="1:6" ht="14.25">
      <c r="A1199" s="61">
        <v>1197</v>
      </c>
      <c r="B1199" s="62" t="s">
        <v>129</v>
      </c>
      <c r="C1199" s="63" t="s">
        <v>2466</v>
      </c>
      <c r="D1199" s="63" t="s">
        <v>2466</v>
      </c>
      <c r="E1199" s="108" t="s">
        <v>2467</v>
      </c>
      <c r="F1199" s="62" t="s">
        <v>132</v>
      </c>
    </row>
    <row r="1200" spans="1:6" ht="14.25">
      <c r="A1200" s="61">
        <v>1198</v>
      </c>
      <c r="B1200" s="62" t="s">
        <v>129</v>
      </c>
      <c r="C1200" s="63" t="s">
        <v>2466</v>
      </c>
      <c r="D1200" s="63" t="s">
        <v>2468</v>
      </c>
      <c r="E1200" s="108" t="s">
        <v>2469</v>
      </c>
      <c r="F1200" s="62" t="s">
        <v>132</v>
      </c>
    </row>
    <row r="1201" spans="1:6" ht="14.25">
      <c r="A1201" s="61">
        <v>1199</v>
      </c>
      <c r="B1201" s="62" t="s">
        <v>129</v>
      </c>
      <c r="C1201" s="63" t="s">
        <v>2466</v>
      </c>
      <c r="D1201" s="63" t="s">
        <v>2044</v>
      </c>
      <c r="E1201" s="108" t="s">
        <v>2470</v>
      </c>
      <c r="F1201" s="62" t="s">
        <v>132</v>
      </c>
    </row>
    <row r="1202" spans="1:6" ht="14.25">
      <c r="A1202" s="61">
        <v>1200</v>
      </c>
      <c r="B1202" s="62" t="s">
        <v>129</v>
      </c>
      <c r="C1202" s="63" t="s">
        <v>2299</v>
      </c>
      <c r="D1202" s="63" t="s">
        <v>2299</v>
      </c>
      <c r="E1202" s="108" t="s">
        <v>2471</v>
      </c>
      <c r="F1202" s="62" t="s">
        <v>132</v>
      </c>
    </row>
    <row r="1203" spans="1:6" ht="14.25">
      <c r="A1203" s="61">
        <v>1201</v>
      </c>
      <c r="B1203" s="62" t="s">
        <v>129</v>
      </c>
      <c r="C1203" s="63" t="s">
        <v>2299</v>
      </c>
      <c r="D1203" s="63" t="s">
        <v>2472</v>
      </c>
      <c r="E1203" s="108" t="s">
        <v>2473</v>
      </c>
      <c r="F1203" s="62" t="s">
        <v>132</v>
      </c>
    </row>
    <row r="1204" spans="1:6" ht="14.25">
      <c r="A1204" s="61">
        <v>1202</v>
      </c>
      <c r="B1204" s="62" t="s">
        <v>129</v>
      </c>
      <c r="C1204" s="63" t="s">
        <v>2299</v>
      </c>
      <c r="D1204" s="63" t="s">
        <v>2474</v>
      </c>
      <c r="E1204" s="108" t="s">
        <v>2475</v>
      </c>
      <c r="F1204" s="62" t="s">
        <v>132</v>
      </c>
    </row>
    <row r="1205" spans="1:6" ht="14.25">
      <c r="A1205" s="61">
        <v>1203</v>
      </c>
      <c r="B1205" s="62" t="s">
        <v>129</v>
      </c>
      <c r="C1205" s="63" t="s">
        <v>2299</v>
      </c>
      <c r="D1205" s="63" t="s">
        <v>2476</v>
      </c>
      <c r="E1205" s="108" t="s">
        <v>2477</v>
      </c>
      <c r="F1205" s="62" t="s">
        <v>132</v>
      </c>
    </row>
    <row r="1206" spans="1:6" ht="14.25">
      <c r="A1206" s="61">
        <v>1204</v>
      </c>
      <c r="B1206" s="62" t="s">
        <v>129</v>
      </c>
      <c r="C1206" s="63" t="s">
        <v>2478</v>
      </c>
      <c r="D1206" s="63" t="s">
        <v>2478</v>
      </c>
      <c r="E1206" s="108" t="s">
        <v>2479</v>
      </c>
      <c r="F1206" s="62" t="s">
        <v>132</v>
      </c>
    </row>
    <row r="1207" spans="1:6" ht="14.25">
      <c r="A1207" s="61">
        <v>1205</v>
      </c>
      <c r="B1207" s="62" t="s">
        <v>129</v>
      </c>
      <c r="C1207" s="63" t="s">
        <v>2478</v>
      </c>
      <c r="D1207" s="63" t="s">
        <v>2480</v>
      </c>
      <c r="E1207" s="108" t="s">
        <v>2481</v>
      </c>
      <c r="F1207" s="62" t="s">
        <v>132</v>
      </c>
    </row>
    <row r="1208" spans="1:6" ht="14.25">
      <c r="A1208" s="61">
        <v>1206</v>
      </c>
      <c r="B1208" s="62" t="s">
        <v>129</v>
      </c>
      <c r="C1208" s="63" t="s">
        <v>2478</v>
      </c>
      <c r="D1208" s="63" t="s">
        <v>2482</v>
      </c>
      <c r="E1208" s="108" t="s">
        <v>2483</v>
      </c>
      <c r="F1208" s="62" t="s">
        <v>132</v>
      </c>
    </row>
    <row r="1209" spans="1:6" ht="14.25">
      <c r="A1209" s="61">
        <v>1207</v>
      </c>
      <c r="B1209" s="62" t="s">
        <v>129</v>
      </c>
      <c r="C1209" s="63" t="s">
        <v>2478</v>
      </c>
      <c r="D1209" s="63" t="s">
        <v>2484</v>
      </c>
      <c r="E1209" s="108" t="s">
        <v>2485</v>
      </c>
      <c r="F1209" s="62" t="s">
        <v>132</v>
      </c>
    </row>
    <row r="1210" spans="1:6" ht="14.25">
      <c r="A1210" s="61">
        <v>1208</v>
      </c>
      <c r="B1210" s="62" t="s">
        <v>129</v>
      </c>
      <c r="C1210" s="63" t="s">
        <v>2478</v>
      </c>
      <c r="D1210" s="63" t="s">
        <v>2486</v>
      </c>
      <c r="E1210" s="108" t="s">
        <v>2487</v>
      </c>
      <c r="F1210" s="62" t="s">
        <v>132</v>
      </c>
    </row>
    <row r="1211" spans="1:6" ht="14.25">
      <c r="A1211" s="61">
        <v>1209</v>
      </c>
      <c r="B1211" s="62" t="s">
        <v>129</v>
      </c>
      <c r="C1211" s="63" t="s">
        <v>2478</v>
      </c>
      <c r="D1211" s="63" t="s">
        <v>2488</v>
      </c>
      <c r="E1211" s="108" t="s">
        <v>2489</v>
      </c>
      <c r="F1211" s="62" t="s">
        <v>132</v>
      </c>
    </row>
    <row r="1212" spans="1:6" ht="14.25">
      <c r="A1212" s="61">
        <v>1210</v>
      </c>
      <c r="B1212" s="62" t="s">
        <v>129</v>
      </c>
      <c r="C1212" s="63" t="s">
        <v>2478</v>
      </c>
      <c r="D1212" s="63" t="s">
        <v>2490</v>
      </c>
      <c r="E1212" s="108" t="s">
        <v>2491</v>
      </c>
      <c r="F1212" s="62" t="s">
        <v>132</v>
      </c>
    </row>
    <row r="1213" spans="1:6" ht="14.25">
      <c r="A1213" s="61">
        <v>1211</v>
      </c>
      <c r="B1213" s="62" t="s">
        <v>129</v>
      </c>
      <c r="C1213" s="63" t="s">
        <v>2478</v>
      </c>
      <c r="D1213" s="63" t="s">
        <v>2492</v>
      </c>
      <c r="E1213" s="108" t="s">
        <v>2493</v>
      </c>
      <c r="F1213" s="62" t="s">
        <v>132</v>
      </c>
    </row>
    <row r="1214" spans="1:6" ht="14.25">
      <c r="A1214" s="61">
        <v>1212</v>
      </c>
      <c r="B1214" s="62" t="s">
        <v>129</v>
      </c>
      <c r="C1214" s="63" t="s">
        <v>2478</v>
      </c>
      <c r="D1214" s="63" t="s">
        <v>2494</v>
      </c>
      <c r="E1214" s="108" t="s">
        <v>2495</v>
      </c>
      <c r="F1214" s="62" t="s">
        <v>132</v>
      </c>
    </row>
    <row r="1215" spans="1:6" ht="14.25">
      <c r="A1215" s="61">
        <v>1213</v>
      </c>
      <c r="B1215" s="62" t="s">
        <v>129</v>
      </c>
      <c r="C1215" s="63" t="s">
        <v>2478</v>
      </c>
      <c r="D1215" s="63" t="s">
        <v>2496</v>
      </c>
      <c r="E1215" s="108" t="s">
        <v>2497</v>
      </c>
      <c r="F1215" s="62" t="s">
        <v>132</v>
      </c>
    </row>
    <row r="1216" spans="1:6" ht="14.25">
      <c r="A1216" s="61">
        <v>1214</v>
      </c>
      <c r="B1216" s="62" t="s">
        <v>129</v>
      </c>
      <c r="C1216" s="63" t="s">
        <v>2498</v>
      </c>
      <c r="D1216" s="63" t="s">
        <v>2499</v>
      </c>
      <c r="E1216" s="108" t="s">
        <v>2500</v>
      </c>
      <c r="F1216" s="62" t="s">
        <v>132</v>
      </c>
    </row>
    <row r="1217" spans="1:6" ht="14.25">
      <c r="A1217" s="61">
        <v>1215</v>
      </c>
      <c r="B1217" s="62" t="s">
        <v>129</v>
      </c>
      <c r="C1217" s="63" t="s">
        <v>2498</v>
      </c>
      <c r="D1217" s="63" t="s">
        <v>2501</v>
      </c>
      <c r="E1217" s="108" t="s">
        <v>2502</v>
      </c>
      <c r="F1217" s="62" t="s">
        <v>132</v>
      </c>
    </row>
    <row r="1218" spans="1:6" ht="14.25">
      <c r="A1218" s="61">
        <v>1216</v>
      </c>
      <c r="B1218" s="62" t="s">
        <v>129</v>
      </c>
      <c r="C1218" s="63" t="s">
        <v>2498</v>
      </c>
      <c r="D1218" s="63" t="s">
        <v>2503</v>
      </c>
      <c r="E1218" s="108" t="s">
        <v>2504</v>
      </c>
      <c r="F1218" s="62" t="s">
        <v>132</v>
      </c>
    </row>
    <row r="1219" spans="1:6" ht="14.25">
      <c r="A1219" s="61">
        <v>1217</v>
      </c>
      <c r="B1219" s="62" t="s">
        <v>129</v>
      </c>
      <c r="C1219" s="63" t="s">
        <v>2498</v>
      </c>
      <c r="D1219" s="63" t="s">
        <v>2498</v>
      </c>
      <c r="E1219" s="108" t="s">
        <v>2505</v>
      </c>
      <c r="F1219" s="62" t="s">
        <v>132</v>
      </c>
    </row>
    <row r="1220" spans="1:6" ht="14.25">
      <c r="A1220" s="61">
        <v>1218</v>
      </c>
      <c r="B1220" s="62" t="s">
        <v>129</v>
      </c>
      <c r="C1220" s="63" t="s">
        <v>2498</v>
      </c>
      <c r="D1220" s="63" t="s">
        <v>2506</v>
      </c>
      <c r="E1220" s="108" t="s">
        <v>2507</v>
      </c>
      <c r="F1220" s="62" t="s">
        <v>132</v>
      </c>
    </row>
    <row r="1221" spans="1:6" ht="14.25">
      <c r="A1221" s="61">
        <v>1219</v>
      </c>
      <c r="B1221" s="62" t="s">
        <v>129</v>
      </c>
      <c r="C1221" s="63" t="s">
        <v>2508</v>
      </c>
      <c r="D1221" s="63" t="s">
        <v>2509</v>
      </c>
      <c r="E1221" s="108" t="s">
        <v>2510</v>
      </c>
      <c r="F1221" s="62" t="s">
        <v>132</v>
      </c>
    </row>
    <row r="1222" spans="1:6" ht="14.25">
      <c r="A1222" s="61">
        <v>1220</v>
      </c>
      <c r="B1222" s="62" t="s">
        <v>129</v>
      </c>
      <c r="C1222" s="63" t="s">
        <v>2508</v>
      </c>
      <c r="D1222" s="63" t="s">
        <v>2511</v>
      </c>
      <c r="E1222" s="108" t="s">
        <v>2512</v>
      </c>
      <c r="F1222" s="62" t="s">
        <v>132</v>
      </c>
    </row>
    <row r="1223" spans="1:6" ht="14.25">
      <c r="A1223" s="61">
        <v>1221</v>
      </c>
      <c r="B1223" s="62" t="s">
        <v>129</v>
      </c>
      <c r="C1223" s="63" t="s">
        <v>2508</v>
      </c>
      <c r="D1223" s="63" t="s">
        <v>2513</v>
      </c>
      <c r="E1223" s="108" t="s">
        <v>2514</v>
      </c>
      <c r="F1223" s="62" t="s">
        <v>132</v>
      </c>
    </row>
    <row r="1224" spans="1:6" ht="14.25">
      <c r="A1224" s="61">
        <v>1222</v>
      </c>
      <c r="B1224" s="62" t="s">
        <v>129</v>
      </c>
      <c r="C1224" s="63" t="s">
        <v>2508</v>
      </c>
      <c r="D1224" s="63" t="s">
        <v>2515</v>
      </c>
      <c r="E1224" s="108" t="s">
        <v>2516</v>
      </c>
      <c r="F1224" s="62" t="s">
        <v>132</v>
      </c>
    </row>
    <row r="1225" spans="1:6" ht="14.25">
      <c r="A1225" s="61">
        <v>1223</v>
      </c>
      <c r="B1225" s="62" t="s">
        <v>129</v>
      </c>
      <c r="C1225" s="63" t="s">
        <v>2508</v>
      </c>
      <c r="D1225" s="63" t="s">
        <v>2517</v>
      </c>
      <c r="E1225" s="108" t="s">
        <v>2518</v>
      </c>
      <c r="F1225" s="62" t="s">
        <v>132</v>
      </c>
    </row>
    <row r="1226" spans="1:6" ht="14.25">
      <c r="A1226" s="61">
        <v>1224</v>
      </c>
      <c r="B1226" s="62" t="s">
        <v>129</v>
      </c>
      <c r="C1226" s="63" t="s">
        <v>2508</v>
      </c>
      <c r="D1226" s="63" t="s">
        <v>2519</v>
      </c>
      <c r="E1226" s="108" t="s">
        <v>2520</v>
      </c>
      <c r="F1226" s="62" t="s">
        <v>132</v>
      </c>
    </row>
    <row r="1227" spans="1:6" ht="14.25">
      <c r="A1227" s="61">
        <v>1225</v>
      </c>
      <c r="B1227" s="62" t="s">
        <v>129</v>
      </c>
      <c r="C1227" s="63" t="s">
        <v>2508</v>
      </c>
      <c r="D1227" s="63" t="s">
        <v>2521</v>
      </c>
      <c r="E1227" s="108" t="s">
        <v>2522</v>
      </c>
      <c r="F1227" s="62" t="s">
        <v>132</v>
      </c>
    </row>
    <row r="1228" spans="1:6" ht="14.25">
      <c r="A1228" s="61">
        <v>1226</v>
      </c>
      <c r="B1228" s="62" t="s">
        <v>129</v>
      </c>
      <c r="C1228" s="63" t="s">
        <v>2508</v>
      </c>
      <c r="D1228" s="63" t="s">
        <v>2523</v>
      </c>
      <c r="E1228" s="108" t="s">
        <v>2524</v>
      </c>
      <c r="F1228" s="62" t="s">
        <v>132</v>
      </c>
    </row>
    <row r="1229" spans="1:6" ht="14.25">
      <c r="A1229" s="61">
        <v>1227</v>
      </c>
      <c r="B1229" s="62" t="s">
        <v>129</v>
      </c>
      <c r="C1229" s="63" t="s">
        <v>2508</v>
      </c>
      <c r="D1229" s="63" t="s">
        <v>2508</v>
      </c>
      <c r="E1229" s="108" t="s">
        <v>2525</v>
      </c>
      <c r="F1229" s="62" t="s">
        <v>132</v>
      </c>
    </row>
    <row r="1230" spans="1:6" ht="14.25">
      <c r="A1230" s="61">
        <v>1228</v>
      </c>
      <c r="B1230" s="62" t="s">
        <v>129</v>
      </c>
      <c r="C1230" s="63" t="s">
        <v>2508</v>
      </c>
      <c r="D1230" s="63" t="s">
        <v>2526</v>
      </c>
      <c r="E1230" s="108" t="s">
        <v>2527</v>
      </c>
      <c r="F1230" s="62" t="s">
        <v>132</v>
      </c>
    </row>
    <row r="1231" spans="1:6" ht="14.25">
      <c r="A1231" s="61">
        <v>1229</v>
      </c>
      <c r="B1231" s="62" t="s">
        <v>129</v>
      </c>
      <c r="C1231" s="63" t="s">
        <v>2508</v>
      </c>
      <c r="D1231" s="63" t="s">
        <v>2528</v>
      </c>
      <c r="E1231" s="108" t="s">
        <v>2529</v>
      </c>
      <c r="F1231" s="62" t="s">
        <v>132</v>
      </c>
    </row>
    <row r="1232" spans="1:6" ht="14.25">
      <c r="A1232" s="61">
        <v>1230</v>
      </c>
      <c r="B1232" s="62" t="s">
        <v>129</v>
      </c>
      <c r="C1232" s="63" t="s">
        <v>2508</v>
      </c>
      <c r="D1232" s="63" t="s">
        <v>2530</v>
      </c>
      <c r="E1232" s="108" t="s">
        <v>2531</v>
      </c>
      <c r="F1232" s="62" t="s">
        <v>132</v>
      </c>
    </row>
    <row r="1233" spans="1:6" ht="14.25">
      <c r="A1233" s="61">
        <v>1231</v>
      </c>
      <c r="B1233" s="62" t="s">
        <v>129</v>
      </c>
      <c r="C1233" s="63" t="s">
        <v>2508</v>
      </c>
      <c r="D1233" s="63" t="s">
        <v>2532</v>
      </c>
      <c r="E1233" s="108" t="s">
        <v>2533</v>
      </c>
      <c r="F1233" s="62" t="s">
        <v>132</v>
      </c>
    </row>
    <row r="1234" spans="1:6" ht="14.25">
      <c r="A1234" s="61">
        <v>1232</v>
      </c>
      <c r="B1234" s="62" t="s">
        <v>129</v>
      </c>
      <c r="C1234" s="63" t="s">
        <v>2534</v>
      </c>
      <c r="D1234" s="63" t="s">
        <v>2535</v>
      </c>
      <c r="E1234" s="108" t="s">
        <v>2536</v>
      </c>
      <c r="F1234" s="62" t="s">
        <v>132</v>
      </c>
    </row>
    <row r="1235" spans="1:6" ht="14.25">
      <c r="A1235" s="61">
        <v>1233</v>
      </c>
      <c r="B1235" s="62" t="s">
        <v>129</v>
      </c>
      <c r="C1235" s="63" t="s">
        <v>2534</v>
      </c>
      <c r="D1235" s="63" t="s">
        <v>2537</v>
      </c>
      <c r="E1235" s="108" t="s">
        <v>2538</v>
      </c>
      <c r="F1235" s="62" t="s">
        <v>132</v>
      </c>
    </row>
    <row r="1236" spans="1:6" ht="14.25">
      <c r="A1236" s="61">
        <v>1234</v>
      </c>
      <c r="B1236" s="62" t="s">
        <v>129</v>
      </c>
      <c r="C1236" s="63" t="s">
        <v>2534</v>
      </c>
      <c r="D1236" s="63" t="s">
        <v>2539</v>
      </c>
      <c r="E1236" s="108" t="s">
        <v>2540</v>
      </c>
      <c r="F1236" s="62" t="s">
        <v>132</v>
      </c>
    </row>
    <row r="1237" spans="1:6" ht="14.25">
      <c r="A1237" s="61">
        <v>1235</v>
      </c>
      <c r="B1237" s="62" t="s">
        <v>129</v>
      </c>
      <c r="C1237" s="63" t="s">
        <v>2534</v>
      </c>
      <c r="D1237" s="63" t="s">
        <v>2541</v>
      </c>
      <c r="E1237" s="108" t="s">
        <v>2542</v>
      </c>
      <c r="F1237" s="62" t="s">
        <v>132</v>
      </c>
    </row>
    <row r="1238" spans="1:6" ht="14.25">
      <c r="A1238" s="61">
        <v>1236</v>
      </c>
      <c r="B1238" s="62" t="s">
        <v>129</v>
      </c>
      <c r="C1238" s="63" t="s">
        <v>2534</v>
      </c>
      <c r="D1238" s="63" t="s">
        <v>2543</v>
      </c>
      <c r="E1238" s="108" t="s">
        <v>2544</v>
      </c>
      <c r="F1238" s="62" t="s">
        <v>132</v>
      </c>
    </row>
    <row r="1239" spans="1:6" ht="14.25">
      <c r="A1239" s="61">
        <v>1237</v>
      </c>
      <c r="B1239" s="62" t="s">
        <v>129</v>
      </c>
      <c r="C1239" s="63" t="s">
        <v>2534</v>
      </c>
      <c r="D1239" s="63" t="s">
        <v>2545</v>
      </c>
      <c r="E1239" s="108" t="s">
        <v>2546</v>
      </c>
      <c r="F1239" s="62" t="s">
        <v>132</v>
      </c>
    </row>
    <row r="1240" spans="1:6" ht="14.25">
      <c r="A1240" s="61">
        <v>1238</v>
      </c>
      <c r="B1240" s="62" t="s">
        <v>129</v>
      </c>
      <c r="C1240" s="63" t="s">
        <v>2534</v>
      </c>
      <c r="D1240" s="63" t="s">
        <v>2547</v>
      </c>
      <c r="E1240" s="108" t="s">
        <v>2548</v>
      </c>
      <c r="F1240" s="62" t="s">
        <v>132</v>
      </c>
    </row>
    <row r="1241" spans="1:6" ht="14.25">
      <c r="A1241" s="61">
        <v>1239</v>
      </c>
      <c r="B1241" s="62" t="s">
        <v>129</v>
      </c>
      <c r="C1241" s="63" t="s">
        <v>2534</v>
      </c>
      <c r="D1241" s="63" t="s">
        <v>2549</v>
      </c>
      <c r="E1241" s="108" t="s">
        <v>2550</v>
      </c>
      <c r="F1241" s="62" t="s">
        <v>132</v>
      </c>
    </row>
    <row r="1242" spans="1:6" ht="14.25">
      <c r="A1242" s="61">
        <v>1240</v>
      </c>
      <c r="B1242" s="62" t="s">
        <v>129</v>
      </c>
      <c r="C1242" s="63" t="s">
        <v>2551</v>
      </c>
      <c r="D1242" s="63" t="s">
        <v>2551</v>
      </c>
      <c r="E1242" s="108" t="s">
        <v>2552</v>
      </c>
      <c r="F1242" s="62" t="s">
        <v>132</v>
      </c>
    </row>
    <row r="1243" spans="1:6" ht="14.25">
      <c r="A1243" s="61">
        <v>1241</v>
      </c>
      <c r="B1243" s="62" t="s">
        <v>129</v>
      </c>
      <c r="C1243" s="63" t="s">
        <v>2551</v>
      </c>
      <c r="D1243" s="63" t="s">
        <v>2553</v>
      </c>
      <c r="E1243" s="108" t="s">
        <v>2554</v>
      </c>
      <c r="F1243" s="62" t="s">
        <v>132</v>
      </c>
    </row>
    <row r="1244" spans="1:6" ht="14.25">
      <c r="A1244" s="61">
        <v>1242</v>
      </c>
      <c r="B1244" s="62" t="s">
        <v>129</v>
      </c>
      <c r="C1244" s="63" t="s">
        <v>2551</v>
      </c>
      <c r="D1244" s="63" t="s">
        <v>2555</v>
      </c>
      <c r="E1244" s="108" t="s">
        <v>2556</v>
      </c>
      <c r="F1244" s="62" t="s">
        <v>132</v>
      </c>
    </row>
    <row r="1245" spans="1:6" ht="14.25">
      <c r="A1245" s="61">
        <v>1243</v>
      </c>
      <c r="B1245" s="62" t="s">
        <v>129</v>
      </c>
      <c r="C1245" s="63" t="s">
        <v>2551</v>
      </c>
      <c r="D1245" s="63" t="s">
        <v>2557</v>
      </c>
      <c r="E1245" s="108" t="s">
        <v>2558</v>
      </c>
      <c r="F1245" s="62" t="s">
        <v>132</v>
      </c>
    </row>
    <row r="1246" spans="1:6" ht="14.25">
      <c r="A1246" s="61">
        <v>1244</v>
      </c>
      <c r="B1246" s="62" t="s">
        <v>129</v>
      </c>
      <c r="C1246" s="63" t="s">
        <v>2551</v>
      </c>
      <c r="D1246" s="63" t="s">
        <v>1562</v>
      </c>
      <c r="E1246" s="108" t="s">
        <v>2559</v>
      </c>
      <c r="F1246" s="62" t="s">
        <v>132</v>
      </c>
    </row>
    <row r="1247" spans="1:6" ht="14.25">
      <c r="A1247" s="61">
        <v>1245</v>
      </c>
      <c r="B1247" s="62" t="s">
        <v>129</v>
      </c>
      <c r="C1247" s="63" t="s">
        <v>2551</v>
      </c>
      <c r="D1247" s="63" t="s">
        <v>2560</v>
      </c>
      <c r="E1247" s="108" t="s">
        <v>2561</v>
      </c>
      <c r="F1247" s="62" t="s">
        <v>132</v>
      </c>
    </row>
    <row r="1248" spans="1:6" ht="14.25">
      <c r="A1248" s="61">
        <v>1246</v>
      </c>
      <c r="B1248" s="62" t="s">
        <v>129</v>
      </c>
      <c r="C1248" s="63" t="s">
        <v>2551</v>
      </c>
      <c r="D1248" s="63" t="s">
        <v>2562</v>
      </c>
      <c r="E1248" s="108" t="s">
        <v>2563</v>
      </c>
      <c r="F1248" s="62" t="s">
        <v>132</v>
      </c>
    </row>
    <row r="1249" spans="1:6" ht="14.25">
      <c r="A1249" s="61">
        <v>1247</v>
      </c>
      <c r="B1249" s="62" t="s">
        <v>129</v>
      </c>
      <c r="C1249" s="63" t="s">
        <v>2551</v>
      </c>
      <c r="D1249" s="63" t="s">
        <v>2564</v>
      </c>
      <c r="E1249" s="108" t="s">
        <v>2565</v>
      </c>
      <c r="F1249" s="62" t="s">
        <v>132</v>
      </c>
    </row>
    <row r="1250" spans="1:6" ht="14.25">
      <c r="A1250" s="61">
        <v>1248</v>
      </c>
      <c r="B1250" s="62" t="s">
        <v>129</v>
      </c>
      <c r="C1250" s="63" t="s">
        <v>2566</v>
      </c>
      <c r="D1250" s="63" t="s">
        <v>2567</v>
      </c>
      <c r="E1250" s="108" t="s">
        <v>2568</v>
      </c>
      <c r="F1250" s="62" t="s">
        <v>132</v>
      </c>
    </row>
    <row r="1251" spans="1:6" ht="14.25">
      <c r="A1251" s="61">
        <v>1249</v>
      </c>
      <c r="B1251" s="62" t="s">
        <v>129</v>
      </c>
      <c r="C1251" s="63" t="s">
        <v>2566</v>
      </c>
      <c r="D1251" s="63" t="s">
        <v>507</v>
      </c>
      <c r="E1251" s="108" t="s">
        <v>2569</v>
      </c>
      <c r="F1251" s="62" t="s">
        <v>132</v>
      </c>
    </row>
    <row r="1252" spans="1:6" ht="14.25">
      <c r="A1252" s="61">
        <v>1250</v>
      </c>
      <c r="B1252" s="62" t="s">
        <v>129</v>
      </c>
      <c r="C1252" s="63" t="s">
        <v>2566</v>
      </c>
      <c r="D1252" s="63" t="s">
        <v>2570</v>
      </c>
      <c r="E1252" s="108" t="s">
        <v>2571</v>
      </c>
      <c r="F1252" s="62" t="s">
        <v>132</v>
      </c>
    </row>
    <row r="1253" spans="1:6" ht="14.25">
      <c r="A1253" s="61">
        <v>1251</v>
      </c>
      <c r="B1253" s="62" t="s">
        <v>129</v>
      </c>
      <c r="C1253" s="63" t="s">
        <v>2566</v>
      </c>
      <c r="D1253" s="63" t="s">
        <v>2572</v>
      </c>
      <c r="E1253" s="108" t="s">
        <v>2573</v>
      </c>
      <c r="F1253" s="62" t="s">
        <v>132</v>
      </c>
    </row>
    <row r="1254" spans="1:6" ht="14.25">
      <c r="A1254" s="61">
        <v>1252</v>
      </c>
      <c r="B1254" s="62" t="s">
        <v>129</v>
      </c>
      <c r="C1254" s="63" t="s">
        <v>2574</v>
      </c>
      <c r="D1254" s="63" t="s">
        <v>2574</v>
      </c>
      <c r="E1254" s="108" t="s">
        <v>2575</v>
      </c>
      <c r="F1254" s="62" t="s">
        <v>132</v>
      </c>
    </row>
    <row r="1255" spans="1:6" ht="14.25">
      <c r="A1255" s="61">
        <v>1253</v>
      </c>
      <c r="B1255" s="62" t="s">
        <v>129</v>
      </c>
      <c r="C1255" s="63" t="s">
        <v>2574</v>
      </c>
      <c r="D1255" s="63" t="s">
        <v>2576</v>
      </c>
      <c r="E1255" s="108" t="s">
        <v>2577</v>
      </c>
      <c r="F1255" s="62" t="s">
        <v>132</v>
      </c>
    </row>
    <row r="1256" spans="1:6" ht="14.25">
      <c r="A1256" s="61">
        <v>1254</v>
      </c>
      <c r="B1256" s="62" t="s">
        <v>129</v>
      </c>
      <c r="C1256" s="63" t="s">
        <v>2574</v>
      </c>
      <c r="D1256" s="63" t="s">
        <v>2578</v>
      </c>
      <c r="E1256" s="108" t="s">
        <v>2579</v>
      </c>
      <c r="F1256" s="62" t="s">
        <v>132</v>
      </c>
    </row>
    <row r="1257" spans="1:6" ht="14.25">
      <c r="A1257" s="61">
        <v>1255</v>
      </c>
      <c r="B1257" s="62" t="s">
        <v>129</v>
      </c>
      <c r="C1257" s="63" t="s">
        <v>2580</v>
      </c>
      <c r="D1257" s="63" t="s">
        <v>2580</v>
      </c>
      <c r="E1257" s="108" t="s">
        <v>2581</v>
      </c>
      <c r="F1257" s="62" t="s">
        <v>132</v>
      </c>
    </row>
    <row r="1258" spans="1:6" ht="14.25">
      <c r="A1258" s="61">
        <v>1256</v>
      </c>
      <c r="B1258" s="62" t="s">
        <v>129</v>
      </c>
      <c r="C1258" s="63" t="s">
        <v>2580</v>
      </c>
      <c r="D1258" s="63" t="s">
        <v>2582</v>
      </c>
      <c r="E1258" s="108" t="s">
        <v>2583</v>
      </c>
      <c r="F1258" s="62" t="s">
        <v>132</v>
      </c>
    </row>
    <row r="1259" spans="1:6" ht="14.25">
      <c r="A1259" s="61">
        <v>1257</v>
      </c>
      <c r="B1259" s="62" t="s">
        <v>129</v>
      </c>
      <c r="C1259" s="63" t="s">
        <v>2580</v>
      </c>
      <c r="D1259" s="63" t="s">
        <v>2584</v>
      </c>
      <c r="E1259" s="108" t="s">
        <v>2585</v>
      </c>
      <c r="F1259" s="62" t="s">
        <v>132</v>
      </c>
    </row>
    <row r="1260" spans="1:6" ht="14.25">
      <c r="A1260" s="61">
        <v>1258</v>
      </c>
      <c r="B1260" s="62" t="s">
        <v>129</v>
      </c>
      <c r="C1260" s="63" t="s">
        <v>2580</v>
      </c>
      <c r="D1260" s="63" t="s">
        <v>2586</v>
      </c>
      <c r="E1260" s="108" t="s">
        <v>2587</v>
      </c>
      <c r="F1260" s="62" t="s">
        <v>132</v>
      </c>
    </row>
    <row r="1261" spans="1:6" ht="14.25">
      <c r="A1261" s="61">
        <v>1259</v>
      </c>
      <c r="B1261" s="62" t="s">
        <v>129</v>
      </c>
      <c r="C1261" s="63" t="s">
        <v>2580</v>
      </c>
      <c r="D1261" s="63" t="s">
        <v>2588</v>
      </c>
      <c r="E1261" s="108" t="s">
        <v>2589</v>
      </c>
      <c r="F1261" s="62" t="s">
        <v>132</v>
      </c>
    </row>
    <row r="1262" spans="1:6" ht="14.25">
      <c r="A1262" s="61">
        <v>1260</v>
      </c>
      <c r="B1262" s="62" t="s">
        <v>129</v>
      </c>
      <c r="C1262" s="63" t="s">
        <v>2580</v>
      </c>
      <c r="D1262" s="63" t="s">
        <v>2590</v>
      </c>
      <c r="E1262" s="108" t="s">
        <v>2591</v>
      </c>
      <c r="F1262" s="62" t="s">
        <v>132</v>
      </c>
    </row>
    <row r="1263" spans="1:6" ht="14.25">
      <c r="A1263" s="61">
        <v>1261</v>
      </c>
      <c r="B1263" s="62" t="s">
        <v>129</v>
      </c>
      <c r="C1263" s="63" t="s">
        <v>2580</v>
      </c>
      <c r="D1263" s="63" t="s">
        <v>2592</v>
      </c>
      <c r="E1263" s="108" t="s">
        <v>2593</v>
      </c>
      <c r="F1263" s="62" t="s">
        <v>132</v>
      </c>
    </row>
    <row r="1264" spans="1:6" ht="14.25">
      <c r="A1264" s="61">
        <v>1262</v>
      </c>
      <c r="B1264" s="62" t="s">
        <v>129</v>
      </c>
      <c r="C1264" s="63" t="s">
        <v>2580</v>
      </c>
      <c r="D1264" s="63" t="s">
        <v>2594</v>
      </c>
      <c r="E1264" s="108" t="s">
        <v>2595</v>
      </c>
      <c r="F1264" s="62" t="s">
        <v>132</v>
      </c>
    </row>
    <row r="1265" spans="1:6" ht="14.25">
      <c r="A1265" s="61">
        <v>1263</v>
      </c>
      <c r="B1265" s="62" t="s">
        <v>129</v>
      </c>
      <c r="C1265" s="63" t="s">
        <v>2580</v>
      </c>
      <c r="D1265" s="63" t="s">
        <v>2596</v>
      </c>
      <c r="E1265" s="108" t="s">
        <v>2597</v>
      </c>
      <c r="F1265" s="62" t="s">
        <v>132</v>
      </c>
    </row>
    <row r="1266" spans="1:6" ht="14.25">
      <c r="A1266" s="61">
        <v>1264</v>
      </c>
      <c r="B1266" s="62" t="s">
        <v>129</v>
      </c>
      <c r="C1266" s="63" t="s">
        <v>2580</v>
      </c>
      <c r="D1266" s="63" t="s">
        <v>2598</v>
      </c>
      <c r="E1266" s="108" t="s">
        <v>2599</v>
      </c>
      <c r="F1266" s="62" t="s">
        <v>132</v>
      </c>
    </row>
    <row r="1267" spans="1:6" ht="14.25">
      <c r="A1267" s="61">
        <v>1265</v>
      </c>
      <c r="B1267" s="62" t="s">
        <v>129</v>
      </c>
      <c r="C1267" s="63" t="s">
        <v>2580</v>
      </c>
      <c r="D1267" s="63" t="s">
        <v>2600</v>
      </c>
      <c r="E1267" s="108" t="s">
        <v>2601</v>
      </c>
      <c r="F1267" s="62" t="s">
        <v>132</v>
      </c>
    </row>
    <row r="1268" spans="1:6" ht="14.25">
      <c r="A1268" s="61">
        <v>1266</v>
      </c>
      <c r="B1268" s="62" t="s">
        <v>129</v>
      </c>
      <c r="C1268" s="63" t="s">
        <v>2580</v>
      </c>
      <c r="D1268" s="63" t="s">
        <v>2602</v>
      </c>
      <c r="E1268" s="108" t="s">
        <v>2603</v>
      </c>
      <c r="F1268" s="62" t="s">
        <v>132</v>
      </c>
    </row>
    <row r="1269" spans="1:6" ht="14.25">
      <c r="A1269" s="61">
        <v>1267</v>
      </c>
      <c r="B1269" s="62" t="s">
        <v>129</v>
      </c>
      <c r="C1269" s="63" t="s">
        <v>2580</v>
      </c>
      <c r="D1269" s="63" t="s">
        <v>2604</v>
      </c>
      <c r="E1269" s="108" t="s">
        <v>2605</v>
      </c>
      <c r="F1269" s="62" t="s">
        <v>132</v>
      </c>
    </row>
    <row r="1270" spans="1:6" ht="14.25">
      <c r="A1270" s="61">
        <v>1268</v>
      </c>
      <c r="B1270" s="62" t="s">
        <v>129</v>
      </c>
      <c r="C1270" s="63" t="s">
        <v>2580</v>
      </c>
      <c r="D1270" s="63" t="s">
        <v>282</v>
      </c>
      <c r="E1270" s="108" t="s">
        <v>2606</v>
      </c>
      <c r="F1270" s="62" t="s">
        <v>132</v>
      </c>
    </row>
    <row r="1271" spans="1:6" ht="14.25">
      <c r="A1271" s="61">
        <v>1269</v>
      </c>
      <c r="B1271" s="62" t="s">
        <v>129</v>
      </c>
      <c r="C1271" s="63" t="s">
        <v>2580</v>
      </c>
      <c r="D1271" s="63" t="s">
        <v>2607</v>
      </c>
      <c r="E1271" s="108" t="s">
        <v>2608</v>
      </c>
      <c r="F1271" s="62" t="s">
        <v>132</v>
      </c>
    </row>
    <row r="1272" spans="1:6" ht="14.25">
      <c r="A1272" s="61">
        <v>1270</v>
      </c>
      <c r="B1272" s="62" t="s">
        <v>129</v>
      </c>
      <c r="C1272" s="63" t="s">
        <v>2580</v>
      </c>
      <c r="D1272" s="63" t="s">
        <v>2609</v>
      </c>
      <c r="E1272" s="108" t="s">
        <v>2610</v>
      </c>
      <c r="F1272" s="62" t="s">
        <v>132</v>
      </c>
    </row>
    <row r="1273" spans="1:6" ht="14.25">
      <c r="A1273" s="61">
        <v>1271</v>
      </c>
      <c r="B1273" s="62" t="s">
        <v>129</v>
      </c>
      <c r="C1273" s="63" t="s">
        <v>2580</v>
      </c>
      <c r="D1273" s="63" t="s">
        <v>2611</v>
      </c>
      <c r="E1273" s="108" t="s">
        <v>2612</v>
      </c>
      <c r="F1273" s="62" t="s">
        <v>132</v>
      </c>
    </row>
    <row r="1274" spans="1:6" ht="14.25">
      <c r="A1274" s="61">
        <v>1272</v>
      </c>
      <c r="B1274" s="62" t="s">
        <v>129</v>
      </c>
      <c r="C1274" s="63" t="s">
        <v>2580</v>
      </c>
      <c r="D1274" s="63" t="s">
        <v>2613</v>
      </c>
      <c r="E1274" s="108" t="s">
        <v>2614</v>
      </c>
      <c r="F1274" s="62" t="s">
        <v>132</v>
      </c>
    </row>
    <row r="1275" spans="1:6" ht="14.25">
      <c r="A1275" s="61">
        <v>1273</v>
      </c>
      <c r="B1275" s="62" t="s">
        <v>129</v>
      </c>
      <c r="C1275" s="63" t="s">
        <v>2580</v>
      </c>
      <c r="D1275" s="63" t="s">
        <v>2615</v>
      </c>
      <c r="E1275" s="108" t="s">
        <v>2616</v>
      </c>
      <c r="F1275" s="62" t="s">
        <v>132</v>
      </c>
    </row>
    <row r="1276" spans="1:6" ht="14.25">
      <c r="A1276" s="61">
        <v>1274</v>
      </c>
      <c r="B1276" s="62" t="s">
        <v>129</v>
      </c>
      <c r="C1276" s="63" t="s">
        <v>2580</v>
      </c>
      <c r="D1276" s="63" t="s">
        <v>2617</v>
      </c>
      <c r="E1276" s="108" t="s">
        <v>2618</v>
      </c>
      <c r="F1276" s="62" t="s">
        <v>132</v>
      </c>
    </row>
    <row r="1277" spans="1:6" ht="14.25">
      <c r="A1277" s="61">
        <v>1275</v>
      </c>
      <c r="B1277" s="62" t="s">
        <v>129</v>
      </c>
      <c r="C1277" s="63" t="s">
        <v>2619</v>
      </c>
      <c r="D1277" s="63" t="s">
        <v>2619</v>
      </c>
      <c r="E1277" s="108" t="s">
        <v>2620</v>
      </c>
      <c r="F1277" s="62" t="s">
        <v>132</v>
      </c>
    </row>
    <row r="1278" spans="1:6" ht="14.25">
      <c r="A1278" s="61">
        <v>1276</v>
      </c>
      <c r="B1278" s="62" t="s">
        <v>129</v>
      </c>
      <c r="C1278" s="63" t="s">
        <v>2619</v>
      </c>
      <c r="D1278" s="63" t="s">
        <v>2621</v>
      </c>
      <c r="E1278" s="108" t="s">
        <v>2622</v>
      </c>
      <c r="F1278" s="62" t="s">
        <v>132</v>
      </c>
    </row>
    <row r="1279" spans="1:6" ht="14.25">
      <c r="A1279" s="61">
        <v>1277</v>
      </c>
      <c r="B1279" s="62" t="s">
        <v>129</v>
      </c>
      <c r="C1279" s="63" t="s">
        <v>2619</v>
      </c>
      <c r="D1279" s="63" t="s">
        <v>2623</v>
      </c>
      <c r="E1279" s="108" t="s">
        <v>2624</v>
      </c>
      <c r="F1279" s="62" t="s">
        <v>132</v>
      </c>
    </row>
    <row r="1280" spans="1:6" ht="14.25">
      <c r="A1280" s="61">
        <v>1278</v>
      </c>
      <c r="B1280" s="62" t="s">
        <v>129</v>
      </c>
      <c r="C1280" s="63" t="s">
        <v>2619</v>
      </c>
      <c r="D1280" s="63" t="s">
        <v>2625</v>
      </c>
      <c r="E1280" s="108" t="s">
        <v>2626</v>
      </c>
      <c r="F1280" s="62" t="s">
        <v>132</v>
      </c>
    </row>
    <row r="1281" spans="1:6" ht="14.25">
      <c r="A1281" s="61">
        <v>1279</v>
      </c>
      <c r="B1281" s="62" t="s">
        <v>129</v>
      </c>
      <c r="C1281" s="63" t="s">
        <v>2619</v>
      </c>
      <c r="D1281" s="63" t="s">
        <v>2627</v>
      </c>
      <c r="E1281" s="108" t="s">
        <v>2628</v>
      </c>
      <c r="F1281" s="62" t="s">
        <v>132</v>
      </c>
    </row>
    <row r="1282" spans="1:6" ht="14.25">
      <c r="A1282" s="61">
        <v>1280</v>
      </c>
      <c r="B1282" s="62" t="s">
        <v>129</v>
      </c>
      <c r="C1282" s="63" t="s">
        <v>2619</v>
      </c>
      <c r="D1282" s="63" t="s">
        <v>2044</v>
      </c>
      <c r="E1282" s="108" t="s">
        <v>2629</v>
      </c>
      <c r="F1282" s="62" t="s">
        <v>132</v>
      </c>
    </row>
    <row r="1283" spans="1:6" ht="14.25">
      <c r="A1283" s="61">
        <v>1281</v>
      </c>
      <c r="B1283" s="62" t="s">
        <v>129</v>
      </c>
      <c r="C1283" s="63" t="s">
        <v>2630</v>
      </c>
      <c r="D1283" s="63" t="s">
        <v>2630</v>
      </c>
      <c r="E1283" s="108" t="s">
        <v>2631</v>
      </c>
      <c r="F1283" s="62" t="s">
        <v>132</v>
      </c>
    </row>
    <row r="1284" spans="1:6" ht="14.25">
      <c r="A1284" s="61">
        <v>1282</v>
      </c>
      <c r="B1284" s="62" t="s">
        <v>129</v>
      </c>
      <c r="C1284" s="63" t="s">
        <v>2630</v>
      </c>
      <c r="D1284" s="63" t="s">
        <v>2632</v>
      </c>
      <c r="E1284" s="108" t="s">
        <v>2633</v>
      </c>
      <c r="F1284" s="62" t="s">
        <v>132</v>
      </c>
    </row>
    <row r="1285" spans="1:6" ht="14.25">
      <c r="A1285" s="61">
        <v>1283</v>
      </c>
      <c r="B1285" s="62" t="s">
        <v>129</v>
      </c>
      <c r="C1285" s="63" t="s">
        <v>2630</v>
      </c>
      <c r="D1285" s="63" t="s">
        <v>2634</v>
      </c>
      <c r="E1285" s="108" t="s">
        <v>2635</v>
      </c>
      <c r="F1285" s="62" t="s">
        <v>132</v>
      </c>
    </row>
    <row r="1286" spans="1:6" ht="14.25">
      <c r="A1286" s="61">
        <v>1284</v>
      </c>
      <c r="B1286" s="62" t="s">
        <v>129</v>
      </c>
      <c r="C1286" s="63" t="s">
        <v>2630</v>
      </c>
      <c r="D1286" s="63" t="s">
        <v>2636</v>
      </c>
      <c r="E1286" s="108" t="s">
        <v>2637</v>
      </c>
      <c r="F1286" s="62" t="s">
        <v>132</v>
      </c>
    </row>
    <row r="1287" spans="1:6" ht="14.25">
      <c r="A1287" s="61">
        <v>1285</v>
      </c>
      <c r="B1287" s="62" t="s">
        <v>129</v>
      </c>
      <c r="C1287" s="63" t="s">
        <v>2630</v>
      </c>
      <c r="D1287" s="63" t="s">
        <v>2638</v>
      </c>
      <c r="E1287" s="108" t="s">
        <v>2639</v>
      </c>
      <c r="F1287" s="62" t="s">
        <v>132</v>
      </c>
    </row>
    <row r="1288" spans="1:6" ht="14.25">
      <c r="A1288" s="61">
        <v>1286</v>
      </c>
      <c r="B1288" s="62" t="s">
        <v>129</v>
      </c>
      <c r="C1288" s="63" t="s">
        <v>2630</v>
      </c>
      <c r="D1288" s="63" t="s">
        <v>2640</v>
      </c>
      <c r="E1288" s="108" t="s">
        <v>2641</v>
      </c>
      <c r="F1288" s="62" t="s">
        <v>132</v>
      </c>
    </row>
    <row r="1289" spans="1:6" ht="14.25">
      <c r="A1289" s="61">
        <v>1287</v>
      </c>
      <c r="B1289" s="62" t="s">
        <v>129</v>
      </c>
      <c r="C1289" s="63" t="s">
        <v>2630</v>
      </c>
      <c r="D1289" s="63" t="s">
        <v>2642</v>
      </c>
      <c r="E1289" s="108" t="s">
        <v>2643</v>
      </c>
      <c r="F1289" s="62" t="s">
        <v>132</v>
      </c>
    </row>
    <row r="1290" spans="1:6" ht="14.25">
      <c r="A1290" s="61">
        <v>1288</v>
      </c>
      <c r="B1290" s="62" t="s">
        <v>129</v>
      </c>
      <c r="C1290" s="63" t="s">
        <v>2630</v>
      </c>
      <c r="D1290" s="63" t="s">
        <v>2644</v>
      </c>
      <c r="E1290" s="108" t="s">
        <v>2645</v>
      </c>
      <c r="F1290" s="62" t="s">
        <v>132</v>
      </c>
    </row>
    <row r="1291" spans="1:6" ht="14.25">
      <c r="A1291" s="61">
        <v>1289</v>
      </c>
      <c r="B1291" s="62" t="s">
        <v>129</v>
      </c>
      <c r="C1291" s="63" t="s">
        <v>2630</v>
      </c>
      <c r="D1291" s="63" t="s">
        <v>2646</v>
      </c>
      <c r="E1291" s="108" t="s">
        <v>2647</v>
      </c>
      <c r="F1291" s="62" t="s">
        <v>132</v>
      </c>
    </row>
    <row r="1292" spans="1:6" ht="14.25">
      <c r="A1292" s="61">
        <v>1290</v>
      </c>
      <c r="B1292" s="62" t="s">
        <v>129</v>
      </c>
      <c r="C1292" s="63" t="s">
        <v>2630</v>
      </c>
      <c r="D1292" s="63" t="s">
        <v>2121</v>
      </c>
      <c r="E1292" s="108" t="s">
        <v>2648</v>
      </c>
      <c r="F1292" s="62" t="s">
        <v>132</v>
      </c>
    </row>
    <row r="1293" spans="1:6" ht="14.25">
      <c r="A1293" s="61">
        <v>1291</v>
      </c>
      <c r="B1293" s="62" t="s">
        <v>129</v>
      </c>
      <c r="C1293" s="63" t="s">
        <v>2630</v>
      </c>
      <c r="D1293" s="63" t="s">
        <v>2506</v>
      </c>
      <c r="E1293" s="108" t="s">
        <v>2649</v>
      </c>
      <c r="F1293" s="62" t="s">
        <v>132</v>
      </c>
    </row>
    <row r="1294" spans="1:6" ht="14.25">
      <c r="A1294" s="61">
        <v>1292</v>
      </c>
      <c r="B1294" s="62" t="s">
        <v>129</v>
      </c>
      <c r="C1294" s="63" t="s">
        <v>2630</v>
      </c>
      <c r="D1294" s="63" t="s">
        <v>2650</v>
      </c>
      <c r="E1294" s="108" t="s">
        <v>2651</v>
      </c>
      <c r="F1294" s="62" t="s">
        <v>132</v>
      </c>
    </row>
    <row r="1295" spans="1:6" ht="14.25">
      <c r="A1295" s="61">
        <v>1293</v>
      </c>
      <c r="B1295" s="62" t="s">
        <v>1507</v>
      </c>
      <c r="C1295" s="63" t="s">
        <v>2652</v>
      </c>
      <c r="D1295" s="63" t="s">
        <v>2652</v>
      </c>
      <c r="E1295" s="108" t="s">
        <v>2653</v>
      </c>
      <c r="F1295" s="62" t="s">
        <v>1510</v>
      </c>
    </row>
    <row r="1296" spans="1:6" ht="14.25">
      <c r="A1296" s="61">
        <v>1294</v>
      </c>
      <c r="B1296" s="62" t="s">
        <v>1507</v>
      </c>
      <c r="C1296" s="63" t="s">
        <v>2652</v>
      </c>
      <c r="D1296" s="63" t="s">
        <v>2654</v>
      </c>
      <c r="E1296" s="108" t="s">
        <v>2655</v>
      </c>
      <c r="F1296" s="62" t="s">
        <v>1510</v>
      </c>
    </row>
    <row r="1297" spans="1:6" ht="14.25">
      <c r="A1297" s="61">
        <v>1295</v>
      </c>
      <c r="B1297" s="62" t="s">
        <v>1507</v>
      </c>
      <c r="C1297" s="63" t="s">
        <v>2652</v>
      </c>
      <c r="D1297" s="63" t="s">
        <v>2656</v>
      </c>
      <c r="E1297" s="108" t="s">
        <v>2657</v>
      </c>
      <c r="F1297" s="62" t="s">
        <v>1510</v>
      </c>
    </row>
    <row r="1298" spans="1:6" ht="14.25">
      <c r="A1298" s="61">
        <v>1296</v>
      </c>
      <c r="B1298" s="62" t="s">
        <v>1507</v>
      </c>
      <c r="C1298" s="63" t="s">
        <v>2652</v>
      </c>
      <c r="D1298" s="63" t="s">
        <v>2658</v>
      </c>
      <c r="E1298" s="108" t="s">
        <v>2659</v>
      </c>
      <c r="F1298" s="62" t="s">
        <v>1510</v>
      </c>
    </row>
    <row r="1299" spans="1:6" ht="14.25">
      <c r="A1299" s="61">
        <v>1297</v>
      </c>
      <c r="B1299" s="62" t="s">
        <v>1507</v>
      </c>
      <c r="C1299" s="63" t="s">
        <v>2652</v>
      </c>
      <c r="D1299" s="63" t="s">
        <v>2660</v>
      </c>
      <c r="E1299" s="108" t="s">
        <v>2661</v>
      </c>
      <c r="F1299" s="62" t="s">
        <v>1510</v>
      </c>
    </row>
    <row r="1300" spans="1:6" ht="14.25">
      <c r="A1300" s="61">
        <v>1298</v>
      </c>
      <c r="B1300" s="62" t="s">
        <v>1507</v>
      </c>
      <c r="C1300" s="63" t="s">
        <v>2652</v>
      </c>
      <c r="D1300" s="63" t="s">
        <v>2662</v>
      </c>
      <c r="E1300" s="108" t="s">
        <v>2663</v>
      </c>
      <c r="F1300" s="62" t="s">
        <v>1510</v>
      </c>
    </row>
    <row r="1301" spans="1:6" ht="14.25">
      <c r="A1301" s="61">
        <v>1299</v>
      </c>
      <c r="B1301" s="62" t="s">
        <v>1507</v>
      </c>
      <c r="C1301" s="63" t="s">
        <v>2652</v>
      </c>
      <c r="D1301" s="63" t="s">
        <v>2664</v>
      </c>
      <c r="E1301" s="108" t="s">
        <v>2665</v>
      </c>
      <c r="F1301" s="62" t="s">
        <v>1510</v>
      </c>
    </row>
    <row r="1302" spans="1:6" ht="14.25">
      <c r="A1302" s="61">
        <v>1300</v>
      </c>
      <c r="B1302" s="62" t="s">
        <v>1507</v>
      </c>
      <c r="C1302" s="63" t="s">
        <v>2652</v>
      </c>
      <c r="D1302" s="63" t="s">
        <v>2666</v>
      </c>
      <c r="E1302" s="108" t="s">
        <v>2667</v>
      </c>
      <c r="F1302" s="62" t="s">
        <v>1510</v>
      </c>
    </row>
    <row r="1303" spans="1:6" ht="14.25">
      <c r="A1303" s="61">
        <v>1301</v>
      </c>
      <c r="B1303" s="62" t="s">
        <v>1507</v>
      </c>
      <c r="C1303" s="63" t="s">
        <v>2652</v>
      </c>
      <c r="D1303" s="63" t="s">
        <v>2668</v>
      </c>
      <c r="E1303" s="108" t="s">
        <v>2669</v>
      </c>
      <c r="F1303" s="62" t="s">
        <v>1510</v>
      </c>
    </row>
    <row r="1304" spans="1:6" ht="14.25">
      <c r="A1304" s="61">
        <v>1302</v>
      </c>
      <c r="B1304" s="62" t="s">
        <v>1507</v>
      </c>
      <c r="C1304" s="63" t="s">
        <v>2652</v>
      </c>
      <c r="D1304" s="63" t="s">
        <v>2246</v>
      </c>
      <c r="E1304" s="108" t="s">
        <v>2670</v>
      </c>
      <c r="F1304" s="62" t="s">
        <v>1510</v>
      </c>
    </row>
    <row r="1305" spans="1:6" ht="14.25">
      <c r="A1305" s="61">
        <v>1303</v>
      </c>
      <c r="B1305" s="62" t="s">
        <v>1507</v>
      </c>
      <c r="C1305" s="63" t="s">
        <v>2652</v>
      </c>
      <c r="D1305" s="63" t="s">
        <v>2671</v>
      </c>
      <c r="E1305" s="108" t="s">
        <v>2672</v>
      </c>
      <c r="F1305" s="62" t="s">
        <v>1510</v>
      </c>
    </row>
    <row r="1306" spans="1:6" ht="14.25">
      <c r="A1306" s="61">
        <v>1304</v>
      </c>
      <c r="B1306" s="62" t="s">
        <v>1507</v>
      </c>
      <c r="C1306" s="63" t="s">
        <v>2652</v>
      </c>
      <c r="D1306" s="63" t="s">
        <v>311</v>
      </c>
      <c r="E1306" s="108" t="s">
        <v>2673</v>
      </c>
      <c r="F1306" s="62" t="s">
        <v>1510</v>
      </c>
    </row>
    <row r="1307" spans="1:6" ht="14.25">
      <c r="A1307" s="61">
        <v>1305</v>
      </c>
      <c r="B1307" s="62" t="s">
        <v>1507</v>
      </c>
      <c r="C1307" s="63" t="s">
        <v>2652</v>
      </c>
      <c r="D1307" s="63" t="s">
        <v>2674</v>
      </c>
      <c r="E1307" s="108" t="s">
        <v>2675</v>
      </c>
      <c r="F1307" s="62" t="s">
        <v>1510</v>
      </c>
    </row>
    <row r="1308" spans="1:6" ht="14.25">
      <c r="A1308" s="61">
        <v>1306</v>
      </c>
      <c r="B1308" s="62" t="s">
        <v>1507</v>
      </c>
      <c r="C1308" s="63" t="s">
        <v>2652</v>
      </c>
      <c r="D1308" s="63" t="s">
        <v>2676</v>
      </c>
      <c r="E1308" s="108" t="s">
        <v>2677</v>
      </c>
      <c r="F1308" s="62" t="s">
        <v>1510</v>
      </c>
    </row>
    <row r="1309" spans="1:6" ht="14.25">
      <c r="A1309" s="61">
        <v>1307</v>
      </c>
      <c r="B1309" s="62" t="s">
        <v>1507</v>
      </c>
      <c r="C1309" s="63" t="s">
        <v>2652</v>
      </c>
      <c r="D1309" s="63" t="s">
        <v>2590</v>
      </c>
      <c r="E1309" s="108" t="s">
        <v>2678</v>
      </c>
      <c r="F1309" s="62" t="s">
        <v>1510</v>
      </c>
    </row>
    <row r="1310" spans="1:6" ht="14.25">
      <c r="A1310" s="61">
        <v>1308</v>
      </c>
      <c r="B1310" s="62" t="s">
        <v>1507</v>
      </c>
      <c r="C1310" s="63" t="s">
        <v>2652</v>
      </c>
      <c r="D1310" s="63" t="s">
        <v>2679</v>
      </c>
      <c r="E1310" s="108" t="s">
        <v>2680</v>
      </c>
      <c r="F1310" s="62" t="s">
        <v>1510</v>
      </c>
    </row>
    <row r="1311" spans="1:6" ht="14.25">
      <c r="A1311" s="61">
        <v>1309</v>
      </c>
      <c r="B1311" s="62" t="s">
        <v>1507</v>
      </c>
      <c r="C1311" s="63" t="s">
        <v>2652</v>
      </c>
      <c r="D1311" s="63" t="s">
        <v>2681</v>
      </c>
      <c r="E1311" s="108" t="s">
        <v>2682</v>
      </c>
      <c r="F1311" s="62" t="s">
        <v>1510</v>
      </c>
    </row>
    <row r="1312" spans="1:6" ht="14.25">
      <c r="A1312" s="61">
        <v>1310</v>
      </c>
      <c r="B1312" s="62" t="s">
        <v>1507</v>
      </c>
      <c r="C1312" s="63" t="s">
        <v>2652</v>
      </c>
      <c r="D1312" s="63" t="s">
        <v>2683</v>
      </c>
      <c r="E1312" s="108" t="s">
        <v>2684</v>
      </c>
      <c r="F1312" s="62" t="s">
        <v>1510</v>
      </c>
    </row>
    <row r="1313" spans="1:6" ht="14.25">
      <c r="A1313" s="61">
        <v>1311</v>
      </c>
      <c r="B1313" s="62" t="s">
        <v>1507</v>
      </c>
      <c r="C1313" s="63" t="s">
        <v>2652</v>
      </c>
      <c r="D1313" s="63" t="s">
        <v>2685</v>
      </c>
      <c r="E1313" s="108" t="s">
        <v>2686</v>
      </c>
      <c r="F1313" s="62" t="s">
        <v>1510</v>
      </c>
    </row>
    <row r="1314" spans="1:6" ht="14.25">
      <c r="A1314" s="61">
        <v>1312</v>
      </c>
      <c r="B1314" s="62" t="s">
        <v>1507</v>
      </c>
      <c r="C1314" s="63" t="s">
        <v>2652</v>
      </c>
      <c r="D1314" s="63" t="s">
        <v>2687</v>
      </c>
      <c r="E1314" s="108" t="s">
        <v>2688</v>
      </c>
      <c r="F1314" s="62" t="s">
        <v>1510</v>
      </c>
    </row>
    <row r="1315" spans="1:6" ht="14.25">
      <c r="A1315" s="61">
        <v>1313</v>
      </c>
      <c r="B1315" s="62" t="s">
        <v>1507</v>
      </c>
      <c r="C1315" s="63" t="s">
        <v>2652</v>
      </c>
      <c r="D1315" s="63" t="s">
        <v>486</v>
      </c>
      <c r="E1315" s="108" t="s">
        <v>2689</v>
      </c>
      <c r="F1315" s="62" t="s">
        <v>1510</v>
      </c>
    </row>
    <row r="1316" spans="1:6" ht="14.25">
      <c r="A1316" s="61">
        <v>1314</v>
      </c>
      <c r="B1316" s="62" t="s">
        <v>1507</v>
      </c>
      <c r="C1316" s="63" t="s">
        <v>2652</v>
      </c>
      <c r="D1316" s="63" t="s">
        <v>819</v>
      </c>
      <c r="E1316" s="108" t="s">
        <v>2690</v>
      </c>
      <c r="F1316" s="62" t="s">
        <v>1510</v>
      </c>
    </row>
    <row r="1317" spans="1:6" ht="14.25">
      <c r="A1317" s="61">
        <v>1315</v>
      </c>
      <c r="B1317" s="62" t="s">
        <v>1507</v>
      </c>
      <c r="C1317" s="63" t="s">
        <v>2652</v>
      </c>
      <c r="D1317" s="63" t="s">
        <v>2691</v>
      </c>
      <c r="E1317" s="108" t="s">
        <v>2692</v>
      </c>
      <c r="F1317" s="62" t="s">
        <v>1510</v>
      </c>
    </row>
    <row r="1318" spans="1:6" ht="14.25">
      <c r="A1318" s="61">
        <v>1316</v>
      </c>
      <c r="B1318" s="62" t="s">
        <v>1507</v>
      </c>
      <c r="C1318" s="63" t="s">
        <v>2652</v>
      </c>
      <c r="D1318" s="63" t="s">
        <v>2693</v>
      </c>
      <c r="E1318" s="108" t="s">
        <v>2694</v>
      </c>
      <c r="F1318" s="62" t="s">
        <v>1510</v>
      </c>
    </row>
    <row r="1319" spans="1:6" ht="14.25">
      <c r="A1319" s="61">
        <v>1317</v>
      </c>
      <c r="B1319" s="62" t="s">
        <v>1507</v>
      </c>
      <c r="C1319" s="63" t="s">
        <v>2652</v>
      </c>
      <c r="D1319" s="63" t="s">
        <v>2695</v>
      </c>
      <c r="E1319" s="108" t="s">
        <v>2696</v>
      </c>
      <c r="F1319" s="62" t="s">
        <v>1510</v>
      </c>
    </row>
    <row r="1320" spans="1:6" ht="14.25">
      <c r="A1320" s="61">
        <v>1318</v>
      </c>
      <c r="B1320" s="62" t="s">
        <v>1507</v>
      </c>
      <c r="C1320" s="63" t="s">
        <v>2652</v>
      </c>
      <c r="D1320" s="63" t="s">
        <v>2697</v>
      </c>
      <c r="E1320" s="108" t="s">
        <v>2698</v>
      </c>
      <c r="F1320" s="62" t="s">
        <v>1510</v>
      </c>
    </row>
    <row r="1321" spans="1:6" ht="14.25">
      <c r="A1321" s="61">
        <v>1319</v>
      </c>
      <c r="B1321" s="62" t="s">
        <v>1507</v>
      </c>
      <c r="C1321" s="63" t="s">
        <v>2652</v>
      </c>
      <c r="D1321" s="63" t="s">
        <v>2699</v>
      </c>
      <c r="E1321" s="108" t="s">
        <v>2700</v>
      </c>
      <c r="F1321" s="62" t="s">
        <v>1510</v>
      </c>
    </row>
    <row r="1322" spans="1:6" ht="14.25">
      <c r="A1322" s="61">
        <v>1320</v>
      </c>
      <c r="B1322" s="62" t="s">
        <v>1507</v>
      </c>
      <c r="C1322" s="63" t="s">
        <v>2652</v>
      </c>
      <c r="D1322" s="63" t="s">
        <v>2701</v>
      </c>
      <c r="E1322" s="108" t="s">
        <v>2702</v>
      </c>
      <c r="F1322" s="62" t="s">
        <v>1510</v>
      </c>
    </row>
    <row r="1323" spans="1:6" ht="14.25">
      <c r="A1323" s="61">
        <v>1321</v>
      </c>
      <c r="B1323" s="62" t="s">
        <v>1507</v>
      </c>
      <c r="C1323" s="63" t="s">
        <v>2652</v>
      </c>
      <c r="D1323" s="63" t="s">
        <v>2703</v>
      </c>
      <c r="E1323" s="108" t="s">
        <v>2704</v>
      </c>
      <c r="F1323" s="62" t="s">
        <v>1510</v>
      </c>
    </row>
    <row r="1324" spans="1:6" ht="14.25">
      <c r="A1324" s="61">
        <v>1322</v>
      </c>
      <c r="B1324" s="62" t="s">
        <v>1507</v>
      </c>
      <c r="C1324" s="63" t="s">
        <v>2652</v>
      </c>
      <c r="D1324" s="63" t="s">
        <v>2705</v>
      </c>
      <c r="E1324" s="108" t="s">
        <v>2706</v>
      </c>
      <c r="F1324" s="62" t="s">
        <v>1510</v>
      </c>
    </row>
    <row r="1325" spans="1:6" ht="14.25">
      <c r="A1325" s="61">
        <v>1323</v>
      </c>
      <c r="B1325" s="62" t="s">
        <v>1507</v>
      </c>
      <c r="C1325" s="63" t="s">
        <v>2652</v>
      </c>
      <c r="D1325" s="63" t="s">
        <v>1887</v>
      </c>
      <c r="E1325" s="108" t="s">
        <v>2707</v>
      </c>
      <c r="F1325" s="62" t="s">
        <v>1510</v>
      </c>
    </row>
    <row r="1326" spans="1:6" ht="14.25">
      <c r="A1326" s="61">
        <v>1324</v>
      </c>
      <c r="B1326" s="62" t="s">
        <v>1507</v>
      </c>
      <c r="C1326" s="63" t="s">
        <v>2652</v>
      </c>
      <c r="D1326" s="63" t="s">
        <v>2708</v>
      </c>
      <c r="E1326" s="108" t="s">
        <v>2709</v>
      </c>
      <c r="F1326" s="62" t="s">
        <v>1510</v>
      </c>
    </row>
    <row r="1327" spans="1:6" ht="14.25">
      <c r="A1327" s="61">
        <v>1325</v>
      </c>
      <c r="B1327" s="62" t="s">
        <v>1507</v>
      </c>
      <c r="C1327" s="63" t="s">
        <v>2652</v>
      </c>
      <c r="D1327" s="63" t="s">
        <v>2710</v>
      </c>
      <c r="E1327" s="108" t="s">
        <v>2711</v>
      </c>
      <c r="F1327" s="62" t="s">
        <v>1510</v>
      </c>
    </row>
    <row r="1328" spans="1:6" ht="14.25">
      <c r="A1328" s="61">
        <v>1326</v>
      </c>
      <c r="B1328" s="62" t="s">
        <v>1507</v>
      </c>
      <c r="C1328" s="63" t="s">
        <v>2652</v>
      </c>
      <c r="D1328" s="63" t="s">
        <v>406</v>
      </c>
      <c r="E1328" s="108" t="s">
        <v>2712</v>
      </c>
      <c r="F1328" s="62" t="s">
        <v>1510</v>
      </c>
    </row>
    <row r="1329" spans="1:6" ht="14.25">
      <c r="A1329" s="61">
        <v>1327</v>
      </c>
      <c r="B1329" s="62" t="s">
        <v>1507</v>
      </c>
      <c r="C1329" s="63" t="s">
        <v>2652</v>
      </c>
      <c r="D1329" s="63" t="s">
        <v>2713</v>
      </c>
      <c r="E1329" s="108" t="s">
        <v>2714</v>
      </c>
      <c r="F1329" s="62" t="s">
        <v>1510</v>
      </c>
    </row>
    <row r="1330" spans="1:6" ht="14.25">
      <c r="A1330" s="61">
        <v>1328</v>
      </c>
      <c r="B1330" s="62" t="s">
        <v>1507</v>
      </c>
      <c r="C1330" s="63" t="s">
        <v>2652</v>
      </c>
      <c r="D1330" s="63" t="s">
        <v>1099</v>
      </c>
      <c r="E1330" s="108" t="s">
        <v>2715</v>
      </c>
      <c r="F1330" s="62" t="s">
        <v>1510</v>
      </c>
    </row>
    <row r="1331" spans="1:6" ht="14.25">
      <c r="A1331" s="61">
        <v>1329</v>
      </c>
      <c r="B1331" s="62" t="s">
        <v>1507</v>
      </c>
      <c r="C1331" s="63" t="s">
        <v>2652</v>
      </c>
      <c r="D1331" s="63" t="s">
        <v>2716</v>
      </c>
      <c r="E1331" s="108" t="s">
        <v>2717</v>
      </c>
      <c r="F1331" s="62" t="s">
        <v>1510</v>
      </c>
    </row>
    <row r="1332" spans="1:6" ht="14.25">
      <c r="A1332" s="61">
        <v>1330</v>
      </c>
      <c r="B1332" s="62" t="s">
        <v>1507</v>
      </c>
      <c r="C1332" s="63" t="s">
        <v>2652</v>
      </c>
      <c r="D1332" s="63" t="s">
        <v>2718</v>
      </c>
      <c r="E1332" s="108" t="s">
        <v>2719</v>
      </c>
      <c r="F1332" s="62" t="s">
        <v>1510</v>
      </c>
    </row>
    <row r="1333" spans="1:6" ht="14.25">
      <c r="A1333" s="61">
        <v>1331</v>
      </c>
      <c r="B1333" s="62" t="s">
        <v>1507</v>
      </c>
      <c r="C1333" s="63" t="s">
        <v>2652</v>
      </c>
      <c r="D1333" s="63" t="s">
        <v>282</v>
      </c>
      <c r="E1333" s="108" t="s">
        <v>2720</v>
      </c>
      <c r="F1333" s="62" t="s">
        <v>1510</v>
      </c>
    </row>
    <row r="1334" spans="1:6" ht="14.25">
      <c r="A1334" s="61">
        <v>1332</v>
      </c>
      <c r="B1334" s="62" t="s">
        <v>1507</v>
      </c>
      <c r="C1334" s="63" t="s">
        <v>2652</v>
      </c>
      <c r="D1334" s="63" t="s">
        <v>2721</v>
      </c>
      <c r="E1334" s="108" t="s">
        <v>2722</v>
      </c>
      <c r="F1334" s="62" t="s">
        <v>1510</v>
      </c>
    </row>
    <row r="1335" spans="1:6" ht="14.25">
      <c r="A1335" s="61">
        <v>1333</v>
      </c>
      <c r="B1335" s="62" t="s">
        <v>1507</v>
      </c>
      <c r="C1335" s="63" t="s">
        <v>2652</v>
      </c>
      <c r="D1335" s="63" t="s">
        <v>2723</v>
      </c>
      <c r="E1335" s="108" t="s">
        <v>2724</v>
      </c>
      <c r="F1335" s="62" t="s">
        <v>1510</v>
      </c>
    </row>
    <row r="1336" spans="1:6" ht="14.25">
      <c r="A1336" s="61">
        <v>1334</v>
      </c>
      <c r="B1336" s="62" t="s">
        <v>1507</v>
      </c>
      <c r="C1336" s="63" t="s">
        <v>2652</v>
      </c>
      <c r="D1336" s="63" t="s">
        <v>2725</v>
      </c>
      <c r="E1336" s="108" t="s">
        <v>2726</v>
      </c>
      <c r="F1336" s="62" t="s">
        <v>1510</v>
      </c>
    </row>
    <row r="1337" spans="1:6" ht="14.25">
      <c r="A1337" s="61">
        <v>1335</v>
      </c>
      <c r="B1337" s="62" t="s">
        <v>1507</v>
      </c>
      <c r="C1337" s="63" t="s">
        <v>2652</v>
      </c>
      <c r="D1337" s="63" t="s">
        <v>2727</v>
      </c>
      <c r="E1337" s="108" t="s">
        <v>2728</v>
      </c>
      <c r="F1337" s="62" t="s">
        <v>1510</v>
      </c>
    </row>
    <row r="1338" spans="1:6" ht="14.25">
      <c r="A1338" s="61">
        <v>1336</v>
      </c>
      <c r="B1338" s="62" t="s">
        <v>129</v>
      </c>
      <c r="C1338" s="63" t="s">
        <v>2729</v>
      </c>
      <c r="D1338" s="63" t="s">
        <v>2729</v>
      </c>
      <c r="E1338" s="108" t="s">
        <v>2730</v>
      </c>
      <c r="F1338" s="62" t="s">
        <v>132</v>
      </c>
    </row>
    <row r="1339" spans="1:6" ht="14.25">
      <c r="A1339" s="61">
        <v>1337</v>
      </c>
      <c r="B1339" s="62" t="s">
        <v>129</v>
      </c>
      <c r="C1339" s="63" t="s">
        <v>2729</v>
      </c>
      <c r="D1339" s="63" t="s">
        <v>2731</v>
      </c>
      <c r="E1339" s="108" t="s">
        <v>2732</v>
      </c>
      <c r="F1339" s="62" t="s">
        <v>132</v>
      </c>
    </row>
    <row r="1340" spans="1:6" ht="14.25">
      <c r="A1340" s="61">
        <v>1338</v>
      </c>
      <c r="B1340" s="62" t="s">
        <v>129</v>
      </c>
      <c r="C1340" s="63" t="s">
        <v>2729</v>
      </c>
      <c r="D1340" s="63" t="s">
        <v>2733</v>
      </c>
      <c r="E1340" s="108" t="s">
        <v>2734</v>
      </c>
      <c r="F1340" s="62" t="s">
        <v>132</v>
      </c>
    </row>
    <row r="1341" spans="1:6" ht="14.25">
      <c r="A1341" s="61">
        <v>1339</v>
      </c>
      <c r="B1341" s="62" t="s">
        <v>129</v>
      </c>
      <c r="C1341" s="63" t="s">
        <v>2729</v>
      </c>
      <c r="D1341" s="63" t="s">
        <v>2735</v>
      </c>
      <c r="E1341" s="108" t="s">
        <v>2736</v>
      </c>
      <c r="F1341" s="62" t="s">
        <v>132</v>
      </c>
    </row>
    <row r="1342" spans="1:6" ht="14.25">
      <c r="A1342" s="61">
        <v>1340</v>
      </c>
      <c r="B1342" s="62" t="s">
        <v>129</v>
      </c>
      <c r="C1342" s="63" t="s">
        <v>2729</v>
      </c>
      <c r="D1342" s="63" t="s">
        <v>2737</v>
      </c>
      <c r="E1342" s="108" t="s">
        <v>2738</v>
      </c>
      <c r="F1342" s="62" t="s">
        <v>132</v>
      </c>
    </row>
    <row r="1343" spans="1:6" ht="14.25">
      <c r="A1343" s="61">
        <v>1341</v>
      </c>
      <c r="B1343" s="62" t="s">
        <v>129</v>
      </c>
      <c r="C1343" s="63" t="s">
        <v>2739</v>
      </c>
      <c r="D1343" s="63" t="s">
        <v>2739</v>
      </c>
      <c r="E1343" s="108" t="s">
        <v>2740</v>
      </c>
      <c r="F1343" s="62" t="s">
        <v>132</v>
      </c>
    </row>
    <row r="1344" spans="1:6" ht="14.25">
      <c r="A1344" s="61">
        <v>1342</v>
      </c>
      <c r="B1344" s="62" t="s">
        <v>129</v>
      </c>
      <c r="C1344" s="63" t="s">
        <v>2739</v>
      </c>
      <c r="D1344" s="63" t="s">
        <v>2741</v>
      </c>
      <c r="E1344" s="108" t="s">
        <v>2742</v>
      </c>
      <c r="F1344" s="62" t="s">
        <v>132</v>
      </c>
    </row>
    <row r="1345" spans="1:6" ht="14.25">
      <c r="A1345" s="61">
        <v>1343</v>
      </c>
      <c r="B1345" s="62" t="s">
        <v>129</v>
      </c>
      <c r="C1345" s="63" t="s">
        <v>2739</v>
      </c>
      <c r="D1345" s="63" t="s">
        <v>2743</v>
      </c>
      <c r="E1345" s="108" t="s">
        <v>2744</v>
      </c>
      <c r="F1345" s="62" t="s">
        <v>132</v>
      </c>
    </row>
    <row r="1346" spans="1:6" ht="14.25">
      <c r="A1346" s="61">
        <v>1344</v>
      </c>
      <c r="B1346" s="62" t="s">
        <v>129</v>
      </c>
      <c r="C1346" s="63" t="s">
        <v>2739</v>
      </c>
      <c r="D1346" s="63" t="s">
        <v>2745</v>
      </c>
      <c r="E1346" s="108" t="s">
        <v>2746</v>
      </c>
      <c r="F1346" s="62" t="s">
        <v>132</v>
      </c>
    </row>
    <row r="1347" spans="1:6" ht="14.25">
      <c r="A1347" s="61">
        <v>1345</v>
      </c>
      <c r="B1347" s="62" t="s">
        <v>129</v>
      </c>
      <c r="C1347" s="63" t="s">
        <v>2739</v>
      </c>
      <c r="D1347" s="63" t="s">
        <v>2747</v>
      </c>
      <c r="E1347" s="108" t="s">
        <v>2748</v>
      </c>
      <c r="F1347" s="62" t="s">
        <v>132</v>
      </c>
    </row>
    <row r="1348" spans="1:6" ht="14.25">
      <c r="A1348" s="61">
        <v>1346</v>
      </c>
      <c r="B1348" s="62" t="s">
        <v>129</v>
      </c>
      <c r="C1348" s="63" t="s">
        <v>2749</v>
      </c>
      <c r="D1348" s="63" t="s">
        <v>2749</v>
      </c>
      <c r="E1348" s="108" t="s">
        <v>2750</v>
      </c>
      <c r="F1348" s="62" t="s">
        <v>132</v>
      </c>
    </row>
    <row r="1349" spans="1:6" ht="14.25">
      <c r="A1349" s="61">
        <v>1347</v>
      </c>
      <c r="B1349" s="62" t="s">
        <v>129</v>
      </c>
      <c r="C1349" s="63" t="s">
        <v>2749</v>
      </c>
      <c r="D1349" s="63" t="s">
        <v>2751</v>
      </c>
      <c r="E1349" s="108" t="s">
        <v>2752</v>
      </c>
      <c r="F1349" s="62" t="s">
        <v>132</v>
      </c>
    </row>
    <row r="1350" spans="1:6" ht="14.25">
      <c r="A1350" s="61">
        <v>1348</v>
      </c>
      <c r="B1350" s="62" t="s">
        <v>129</v>
      </c>
      <c r="C1350" s="63" t="s">
        <v>2749</v>
      </c>
      <c r="D1350" s="63" t="s">
        <v>2753</v>
      </c>
      <c r="E1350" s="108" t="s">
        <v>2754</v>
      </c>
      <c r="F1350" s="62" t="s">
        <v>132</v>
      </c>
    </row>
    <row r="1351" spans="1:6" ht="14.25">
      <c r="A1351" s="61">
        <v>1349</v>
      </c>
      <c r="B1351" s="62" t="s">
        <v>129</v>
      </c>
      <c r="C1351" s="63" t="s">
        <v>2749</v>
      </c>
      <c r="D1351" s="63" t="s">
        <v>2755</v>
      </c>
      <c r="E1351" s="108" t="s">
        <v>2756</v>
      </c>
      <c r="F1351" s="62" t="s">
        <v>132</v>
      </c>
    </row>
    <row r="1352" spans="1:6" ht="14.25">
      <c r="A1352" s="61">
        <v>1350</v>
      </c>
      <c r="B1352" s="62" t="s">
        <v>129</v>
      </c>
      <c r="C1352" s="63" t="s">
        <v>2749</v>
      </c>
      <c r="D1352" s="63" t="s">
        <v>2757</v>
      </c>
      <c r="E1352" s="108" t="s">
        <v>2758</v>
      </c>
      <c r="F1352" s="62" t="s">
        <v>132</v>
      </c>
    </row>
    <row r="1353" spans="1:6" ht="14.25">
      <c r="A1353" s="61">
        <v>1351</v>
      </c>
      <c r="B1353" s="62" t="s">
        <v>129</v>
      </c>
      <c r="C1353" s="63" t="s">
        <v>2749</v>
      </c>
      <c r="D1353" s="63" t="s">
        <v>2053</v>
      </c>
      <c r="E1353" s="108" t="s">
        <v>2759</v>
      </c>
      <c r="F1353" s="62" t="s">
        <v>132</v>
      </c>
    </row>
    <row r="1354" spans="1:6" ht="14.25">
      <c r="A1354" s="61">
        <v>1352</v>
      </c>
      <c r="B1354" s="62" t="s">
        <v>129</v>
      </c>
      <c r="C1354" s="63" t="s">
        <v>2749</v>
      </c>
      <c r="D1354" s="63" t="s">
        <v>2760</v>
      </c>
      <c r="E1354" s="108" t="s">
        <v>2761</v>
      </c>
      <c r="F1354" s="62" t="s">
        <v>132</v>
      </c>
    </row>
    <row r="1355" spans="1:6" ht="14.25">
      <c r="A1355" s="61">
        <v>1353</v>
      </c>
      <c r="B1355" s="62" t="s">
        <v>129</v>
      </c>
      <c r="C1355" s="63" t="s">
        <v>2762</v>
      </c>
      <c r="D1355" s="63" t="s">
        <v>2763</v>
      </c>
      <c r="E1355" s="108" t="s">
        <v>2764</v>
      </c>
      <c r="F1355" s="62" t="s">
        <v>132</v>
      </c>
    </row>
    <row r="1356" spans="1:6" ht="14.25">
      <c r="A1356" s="61">
        <v>1354</v>
      </c>
      <c r="B1356" s="62" t="s">
        <v>129</v>
      </c>
      <c r="C1356" s="63" t="s">
        <v>2762</v>
      </c>
      <c r="D1356" s="63" t="s">
        <v>2765</v>
      </c>
      <c r="E1356" s="108" t="s">
        <v>2766</v>
      </c>
      <c r="F1356" s="62" t="s">
        <v>132</v>
      </c>
    </row>
    <row r="1357" spans="1:6" ht="14.25">
      <c r="A1357" s="61">
        <v>1355</v>
      </c>
      <c r="B1357" s="62" t="s">
        <v>129</v>
      </c>
      <c r="C1357" s="63" t="s">
        <v>2762</v>
      </c>
      <c r="D1357" s="63" t="s">
        <v>2767</v>
      </c>
      <c r="E1357" s="108" t="s">
        <v>2768</v>
      </c>
      <c r="F1357" s="62" t="s">
        <v>132</v>
      </c>
    </row>
    <row r="1358" spans="1:6" ht="14.25">
      <c r="A1358" s="61">
        <v>1356</v>
      </c>
      <c r="B1358" s="62" t="s">
        <v>129</v>
      </c>
      <c r="C1358" s="63" t="s">
        <v>2762</v>
      </c>
      <c r="D1358" s="63" t="s">
        <v>2769</v>
      </c>
      <c r="E1358" s="108" t="s">
        <v>2770</v>
      </c>
      <c r="F1358" s="62" t="s">
        <v>132</v>
      </c>
    </row>
    <row r="1359" spans="1:6" ht="14.25">
      <c r="A1359" s="61">
        <v>1357</v>
      </c>
      <c r="B1359" s="62" t="s">
        <v>129</v>
      </c>
      <c r="C1359" s="63" t="s">
        <v>2762</v>
      </c>
      <c r="D1359" s="63" t="s">
        <v>2194</v>
      </c>
      <c r="E1359" s="108" t="s">
        <v>2771</v>
      </c>
      <c r="F1359" s="62" t="s">
        <v>132</v>
      </c>
    </row>
    <row r="1360" spans="1:6" ht="14.25">
      <c r="A1360" s="61">
        <v>1358</v>
      </c>
      <c r="B1360" s="62" t="s">
        <v>129</v>
      </c>
      <c r="C1360" s="63" t="s">
        <v>2762</v>
      </c>
      <c r="D1360" s="63" t="s">
        <v>2772</v>
      </c>
      <c r="E1360" s="108" t="s">
        <v>2773</v>
      </c>
      <c r="F1360" s="62" t="s">
        <v>132</v>
      </c>
    </row>
    <row r="1361" spans="1:6" ht="14.25">
      <c r="A1361" s="61">
        <v>1359</v>
      </c>
      <c r="B1361" s="62" t="s">
        <v>129</v>
      </c>
      <c r="C1361" s="63" t="s">
        <v>2762</v>
      </c>
      <c r="D1361" s="63" t="s">
        <v>2774</v>
      </c>
      <c r="E1361" s="108" t="s">
        <v>2775</v>
      </c>
      <c r="F1361" s="62" t="s">
        <v>132</v>
      </c>
    </row>
    <row r="1362" spans="1:6" ht="14.25">
      <c r="A1362" s="61">
        <v>1360</v>
      </c>
      <c r="B1362" s="62" t="s">
        <v>129</v>
      </c>
      <c r="C1362" s="63" t="s">
        <v>2762</v>
      </c>
      <c r="D1362" s="63" t="s">
        <v>2776</v>
      </c>
      <c r="E1362" s="108" t="s">
        <v>2777</v>
      </c>
      <c r="F1362" s="62" t="s">
        <v>132</v>
      </c>
    </row>
    <row r="1363" spans="1:6" ht="14.25">
      <c r="A1363" s="61">
        <v>1361</v>
      </c>
      <c r="B1363" s="62" t="s">
        <v>129</v>
      </c>
      <c r="C1363" s="63" t="s">
        <v>2762</v>
      </c>
      <c r="D1363" s="63" t="s">
        <v>2778</v>
      </c>
      <c r="E1363" s="108" t="s">
        <v>2779</v>
      </c>
      <c r="F1363" s="62" t="s">
        <v>132</v>
      </c>
    </row>
    <row r="1364" spans="1:6" ht="14.25">
      <c r="A1364" s="61">
        <v>1362</v>
      </c>
      <c r="B1364" s="62" t="s">
        <v>129</v>
      </c>
      <c r="C1364" s="63" t="s">
        <v>2762</v>
      </c>
      <c r="D1364" s="63" t="s">
        <v>2780</v>
      </c>
      <c r="E1364" s="108" t="s">
        <v>2781</v>
      </c>
      <c r="F1364" s="62" t="s">
        <v>132</v>
      </c>
    </row>
    <row r="1365" spans="1:6" ht="14.25">
      <c r="A1365" s="61">
        <v>1363</v>
      </c>
      <c r="B1365" s="62" t="s">
        <v>129</v>
      </c>
      <c r="C1365" s="63" t="s">
        <v>2762</v>
      </c>
      <c r="D1365" s="63" t="s">
        <v>2782</v>
      </c>
      <c r="E1365" s="108" t="s">
        <v>2783</v>
      </c>
      <c r="F1365" s="62" t="s">
        <v>132</v>
      </c>
    </row>
    <row r="1366" spans="1:6" ht="14.25">
      <c r="A1366" s="61">
        <v>1364</v>
      </c>
      <c r="B1366" s="62" t="s">
        <v>129</v>
      </c>
      <c r="C1366" s="63" t="s">
        <v>2762</v>
      </c>
      <c r="D1366" s="63" t="s">
        <v>2784</v>
      </c>
      <c r="E1366" s="108" t="s">
        <v>2785</v>
      </c>
      <c r="F1366" s="62" t="s">
        <v>132</v>
      </c>
    </row>
    <row r="1367" spans="1:6" ht="14.25">
      <c r="A1367" s="61">
        <v>1365</v>
      </c>
      <c r="B1367" s="62" t="s">
        <v>129</v>
      </c>
      <c r="C1367" s="63" t="s">
        <v>2762</v>
      </c>
      <c r="D1367" s="63" t="s">
        <v>790</v>
      </c>
      <c r="E1367" s="108" t="s">
        <v>2786</v>
      </c>
      <c r="F1367" s="62" t="s">
        <v>132</v>
      </c>
    </row>
    <row r="1368" spans="1:6" ht="14.25">
      <c r="A1368" s="61">
        <v>1366</v>
      </c>
      <c r="B1368" s="62" t="s">
        <v>129</v>
      </c>
      <c r="C1368" s="63" t="s">
        <v>2762</v>
      </c>
      <c r="D1368" s="63" t="s">
        <v>406</v>
      </c>
      <c r="E1368" s="108" t="s">
        <v>2787</v>
      </c>
      <c r="F1368" s="62" t="s">
        <v>132</v>
      </c>
    </row>
    <row r="1369" spans="1:6" ht="14.25">
      <c r="A1369" s="61">
        <v>1367</v>
      </c>
      <c r="B1369" s="62" t="s">
        <v>129</v>
      </c>
      <c r="C1369" s="63" t="s">
        <v>2762</v>
      </c>
      <c r="D1369" s="63" t="s">
        <v>2788</v>
      </c>
      <c r="E1369" s="108" t="s">
        <v>2789</v>
      </c>
      <c r="F1369" s="62" t="s">
        <v>132</v>
      </c>
    </row>
    <row r="1370" spans="1:6" ht="14.25">
      <c r="A1370" s="61">
        <v>1368</v>
      </c>
      <c r="B1370" s="62" t="s">
        <v>129</v>
      </c>
      <c r="C1370" s="63" t="s">
        <v>2762</v>
      </c>
      <c r="D1370" s="63" t="s">
        <v>2790</v>
      </c>
      <c r="E1370" s="108" t="s">
        <v>2791</v>
      </c>
      <c r="F1370" s="62" t="s">
        <v>132</v>
      </c>
    </row>
    <row r="1371" spans="1:6" ht="14.25">
      <c r="A1371" s="61">
        <v>1369</v>
      </c>
      <c r="B1371" s="62" t="s">
        <v>129</v>
      </c>
      <c r="C1371" s="63" t="s">
        <v>2792</v>
      </c>
      <c r="D1371" s="63" t="s">
        <v>2792</v>
      </c>
      <c r="E1371" s="108" t="s">
        <v>2793</v>
      </c>
      <c r="F1371" s="62" t="s">
        <v>132</v>
      </c>
    </row>
    <row r="1372" spans="1:6" ht="14.25">
      <c r="A1372" s="61">
        <v>1370</v>
      </c>
      <c r="B1372" s="62" t="s">
        <v>129</v>
      </c>
      <c r="C1372" s="63" t="s">
        <v>2792</v>
      </c>
      <c r="D1372" s="63" t="s">
        <v>2794</v>
      </c>
      <c r="E1372" s="108" t="s">
        <v>2795</v>
      </c>
      <c r="F1372" s="62" t="s">
        <v>132</v>
      </c>
    </row>
    <row r="1373" spans="1:6" ht="14.25">
      <c r="A1373" s="61">
        <v>1371</v>
      </c>
      <c r="B1373" s="62" t="s">
        <v>129</v>
      </c>
      <c r="C1373" s="63" t="s">
        <v>2792</v>
      </c>
      <c r="D1373" s="63" t="s">
        <v>2796</v>
      </c>
      <c r="E1373" s="108" t="s">
        <v>2797</v>
      </c>
      <c r="F1373" s="62" t="s">
        <v>132</v>
      </c>
    </row>
    <row r="1374" spans="1:6" ht="14.25">
      <c r="A1374" s="61">
        <v>1372</v>
      </c>
      <c r="B1374" s="62" t="s">
        <v>129</v>
      </c>
      <c r="C1374" s="63" t="s">
        <v>2792</v>
      </c>
      <c r="D1374" s="63" t="s">
        <v>2798</v>
      </c>
      <c r="E1374" s="108" t="s">
        <v>2799</v>
      </c>
      <c r="F1374" s="62" t="s">
        <v>132</v>
      </c>
    </row>
    <row r="1375" spans="1:6" ht="14.25">
      <c r="A1375" s="61">
        <v>1373</v>
      </c>
      <c r="B1375" s="62" t="s">
        <v>129</v>
      </c>
      <c r="C1375" s="63" t="s">
        <v>2792</v>
      </c>
      <c r="D1375" s="63" t="s">
        <v>1443</v>
      </c>
      <c r="E1375" s="108" t="s">
        <v>2800</v>
      </c>
      <c r="F1375" s="62" t="s">
        <v>132</v>
      </c>
    </row>
    <row r="1376" spans="1:6" ht="14.25">
      <c r="A1376" s="61">
        <v>1374</v>
      </c>
      <c r="B1376" s="62" t="s">
        <v>129</v>
      </c>
      <c r="C1376" s="63" t="s">
        <v>2792</v>
      </c>
      <c r="D1376" s="63" t="s">
        <v>2801</v>
      </c>
      <c r="E1376" s="108" t="s">
        <v>2802</v>
      </c>
      <c r="F1376" s="62" t="s">
        <v>132</v>
      </c>
    </row>
    <row r="1377" spans="1:6" ht="14.25">
      <c r="A1377" s="61">
        <v>1375</v>
      </c>
      <c r="B1377" s="62" t="s">
        <v>129</v>
      </c>
      <c r="C1377" s="63" t="s">
        <v>2792</v>
      </c>
      <c r="D1377" s="63" t="s">
        <v>2803</v>
      </c>
      <c r="E1377" s="108" t="s">
        <v>2804</v>
      </c>
      <c r="F1377" s="62" t="s">
        <v>132</v>
      </c>
    </row>
    <row r="1378" spans="1:6" ht="14.25">
      <c r="A1378" s="61">
        <v>1376</v>
      </c>
      <c r="B1378" s="62" t="s">
        <v>129</v>
      </c>
      <c r="C1378" s="63" t="s">
        <v>2792</v>
      </c>
      <c r="D1378" s="63" t="s">
        <v>2805</v>
      </c>
      <c r="E1378" s="108" t="s">
        <v>2806</v>
      </c>
      <c r="F1378" s="62" t="s">
        <v>132</v>
      </c>
    </row>
    <row r="1379" spans="1:6" ht="14.25">
      <c r="A1379" s="61">
        <v>1377</v>
      </c>
      <c r="B1379" s="62" t="s">
        <v>129</v>
      </c>
      <c r="C1379" s="63" t="s">
        <v>2792</v>
      </c>
      <c r="D1379" s="63" t="s">
        <v>2807</v>
      </c>
      <c r="E1379" s="108" t="s">
        <v>2808</v>
      </c>
      <c r="F1379" s="62" t="s">
        <v>132</v>
      </c>
    </row>
    <row r="1380" spans="1:6" ht="14.25">
      <c r="A1380" s="61">
        <v>1378</v>
      </c>
      <c r="B1380" s="62" t="s">
        <v>129</v>
      </c>
      <c r="C1380" s="63" t="s">
        <v>2792</v>
      </c>
      <c r="D1380" s="63" t="s">
        <v>2809</v>
      </c>
      <c r="E1380" s="108" t="s">
        <v>2810</v>
      </c>
      <c r="F1380" s="62" t="s">
        <v>132</v>
      </c>
    </row>
    <row r="1381" spans="1:6" ht="14.25">
      <c r="A1381" s="61">
        <v>1379</v>
      </c>
      <c r="B1381" s="62" t="s">
        <v>129</v>
      </c>
      <c r="C1381" s="63" t="s">
        <v>2792</v>
      </c>
      <c r="D1381" s="63" t="s">
        <v>2811</v>
      </c>
      <c r="E1381" s="108" t="s">
        <v>2812</v>
      </c>
      <c r="F1381" s="62" t="s">
        <v>132</v>
      </c>
    </row>
    <row r="1382" spans="1:6" ht="14.25">
      <c r="A1382" s="61">
        <v>1380</v>
      </c>
      <c r="B1382" s="62" t="s">
        <v>129</v>
      </c>
      <c r="C1382" s="63" t="s">
        <v>2792</v>
      </c>
      <c r="D1382" s="63" t="s">
        <v>2813</v>
      </c>
      <c r="E1382" s="108" t="s">
        <v>2814</v>
      </c>
      <c r="F1382" s="62" t="s">
        <v>132</v>
      </c>
    </row>
    <row r="1383" spans="1:6" ht="14.25">
      <c r="A1383" s="61">
        <v>1381</v>
      </c>
      <c r="B1383" s="62" t="s">
        <v>129</v>
      </c>
      <c r="C1383" s="63" t="s">
        <v>2815</v>
      </c>
      <c r="D1383" s="63" t="s">
        <v>2816</v>
      </c>
      <c r="E1383" s="108" t="s">
        <v>2817</v>
      </c>
      <c r="F1383" s="62" t="s">
        <v>132</v>
      </c>
    </row>
    <row r="1384" spans="1:6" ht="14.25">
      <c r="A1384" s="61">
        <v>1382</v>
      </c>
      <c r="B1384" s="62" t="s">
        <v>129</v>
      </c>
      <c r="C1384" s="63" t="s">
        <v>2815</v>
      </c>
      <c r="D1384" s="63" t="s">
        <v>2818</v>
      </c>
      <c r="E1384" s="108" t="s">
        <v>2819</v>
      </c>
      <c r="F1384" s="62" t="s">
        <v>132</v>
      </c>
    </row>
    <row r="1385" spans="1:6" ht="14.25">
      <c r="A1385" s="61">
        <v>1383</v>
      </c>
      <c r="B1385" s="62" t="s">
        <v>129</v>
      </c>
      <c r="C1385" s="63" t="s">
        <v>2815</v>
      </c>
      <c r="D1385" s="63" t="s">
        <v>2820</v>
      </c>
      <c r="E1385" s="108" t="s">
        <v>2821</v>
      </c>
      <c r="F1385" s="62" t="s">
        <v>132</v>
      </c>
    </row>
    <row r="1386" spans="1:6" ht="14.25">
      <c r="A1386" s="61">
        <v>1384</v>
      </c>
      <c r="B1386" s="62" t="s">
        <v>129</v>
      </c>
      <c r="C1386" s="63" t="s">
        <v>2815</v>
      </c>
      <c r="D1386" s="63" t="s">
        <v>2822</v>
      </c>
      <c r="E1386" s="108" t="s">
        <v>2823</v>
      </c>
      <c r="F1386" s="62" t="s">
        <v>132</v>
      </c>
    </row>
    <row r="1387" spans="1:6" ht="14.25">
      <c r="A1387" s="61">
        <v>1385</v>
      </c>
      <c r="B1387" s="62" t="s">
        <v>129</v>
      </c>
      <c r="C1387" s="63" t="s">
        <v>2815</v>
      </c>
      <c r="D1387" s="63" t="s">
        <v>2824</v>
      </c>
      <c r="E1387" s="108" t="s">
        <v>2825</v>
      </c>
      <c r="F1387" s="62" t="s">
        <v>132</v>
      </c>
    </row>
    <row r="1388" spans="1:6" ht="14.25">
      <c r="A1388" s="61">
        <v>1386</v>
      </c>
      <c r="B1388" s="62" t="s">
        <v>129</v>
      </c>
      <c r="C1388" s="63" t="s">
        <v>2815</v>
      </c>
      <c r="D1388" s="63" t="s">
        <v>1755</v>
      </c>
      <c r="E1388" s="108" t="s">
        <v>2826</v>
      </c>
      <c r="F1388" s="62" t="s">
        <v>132</v>
      </c>
    </row>
    <row r="1389" spans="1:6" ht="14.25">
      <c r="A1389" s="61">
        <v>1387</v>
      </c>
      <c r="B1389" s="62" t="s">
        <v>129</v>
      </c>
      <c r="C1389" s="63" t="s">
        <v>2815</v>
      </c>
      <c r="D1389" s="63" t="s">
        <v>2827</v>
      </c>
      <c r="E1389" s="108" t="s">
        <v>2828</v>
      </c>
      <c r="F1389" s="62" t="s">
        <v>132</v>
      </c>
    </row>
    <row r="1390" spans="1:6" ht="14.25">
      <c r="A1390" s="61">
        <v>1388</v>
      </c>
      <c r="B1390" s="62" t="s">
        <v>129</v>
      </c>
      <c r="C1390" s="63" t="s">
        <v>2815</v>
      </c>
      <c r="D1390" s="63" t="s">
        <v>2829</v>
      </c>
      <c r="E1390" s="108" t="s">
        <v>2830</v>
      </c>
      <c r="F1390" s="62" t="s">
        <v>132</v>
      </c>
    </row>
    <row r="1391" spans="1:6" ht="14.25">
      <c r="A1391" s="61">
        <v>1389</v>
      </c>
      <c r="B1391" s="62" t="s">
        <v>129</v>
      </c>
      <c r="C1391" s="63" t="s">
        <v>2815</v>
      </c>
      <c r="D1391" s="63" t="s">
        <v>2815</v>
      </c>
      <c r="E1391" s="108" t="s">
        <v>2831</v>
      </c>
      <c r="F1391" s="62" t="s">
        <v>132</v>
      </c>
    </row>
    <row r="1392" spans="1:6" ht="14.25">
      <c r="A1392" s="61">
        <v>1390</v>
      </c>
      <c r="B1392" s="62" t="s">
        <v>129</v>
      </c>
      <c r="C1392" s="63" t="s">
        <v>2815</v>
      </c>
      <c r="D1392" s="63" t="s">
        <v>2832</v>
      </c>
      <c r="E1392" s="108" t="s">
        <v>2833</v>
      </c>
      <c r="F1392" s="62" t="s">
        <v>132</v>
      </c>
    </row>
    <row r="1393" spans="1:6" ht="14.25">
      <c r="A1393" s="61">
        <v>1391</v>
      </c>
      <c r="B1393" s="62" t="s">
        <v>129</v>
      </c>
      <c r="C1393" s="63" t="s">
        <v>2815</v>
      </c>
      <c r="D1393" s="63" t="s">
        <v>2834</v>
      </c>
      <c r="E1393" s="108" t="s">
        <v>2835</v>
      </c>
      <c r="F1393" s="62" t="s">
        <v>132</v>
      </c>
    </row>
    <row r="1394" spans="1:6" ht="14.25">
      <c r="A1394" s="61">
        <v>1392</v>
      </c>
      <c r="B1394" s="62" t="s">
        <v>129</v>
      </c>
      <c r="C1394" s="63" t="s">
        <v>2815</v>
      </c>
      <c r="D1394" s="63" t="s">
        <v>2836</v>
      </c>
      <c r="E1394" s="108" t="s">
        <v>2837</v>
      </c>
      <c r="F1394" s="62" t="s">
        <v>132</v>
      </c>
    </row>
    <row r="1395" spans="1:6" ht="14.25">
      <c r="A1395" s="61">
        <v>1393</v>
      </c>
      <c r="B1395" s="62" t="s">
        <v>129</v>
      </c>
      <c r="C1395" s="63" t="s">
        <v>2815</v>
      </c>
      <c r="D1395" s="63" t="s">
        <v>2838</v>
      </c>
      <c r="E1395" s="108" t="s">
        <v>2839</v>
      </c>
      <c r="F1395" s="62" t="s">
        <v>132</v>
      </c>
    </row>
    <row r="1396" spans="1:6" ht="14.25">
      <c r="A1396" s="61">
        <v>1394</v>
      </c>
      <c r="B1396" s="62" t="s">
        <v>129</v>
      </c>
      <c r="C1396" s="63" t="s">
        <v>2815</v>
      </c>
      <c r="D1396" s="63" t="s">
        <v>2840</v>
      </c>
      <c r="E1396" s="108" t="s">
        <v>2841</v>
      </c>
      <c r="F1396" s="62" t="s">
        <v>132</v>
      </c>
    </row>
    <row r="1397" spans="1:6" ht="14.25">
      <c r="A1397" s="61">
        <v>1395</v>
      </c>
      <c r="B1397" s="62" t="s">
        <v>129</v>
      </c>
      <c r="C1397" s="63" t="s">
        <v>2815</v>
      </c>
      <c r="D1397" s="63" t="s">
        <v>2842</v>
      </c>
      <c r="E1397" s="108" t="s">
        <v>2843</v>
      </c>
      <c r="F1397" s="62" t="s">
        <v>132</v>
      </c>
    </row>
    <row r="1398" spans="1:6" ht="14.25">
      <c r="A1398" s="61">
        <v>1396</v>
      </c>
      <c r="B1398" s="62" t="s">
        <v>129</v>
      </c>
      <c r="C1398" s="63" t="s">
        <v>2815</v>
      </c>
      <c r="D1398" s="63" t="s">
        <v>790</v>
      </c>
      <c r="E1398" s="108" t="s">
        <v>2844</v>
      </c>
      <c r="F1398" s="62" t="s">
        <v>132</v>
      </c>
    </row>
    <row r="1399" spans="1:6" ht="14.25">
      <c r="A1399" s="61">
        <v>1397</v>
      </c>
      <c r="B1399" s="62" t="s">
        <v>129</v>
      </c>
      <c r="C1399" s="63" t="s">
        <v>2815</v>
      </c>
      <c r="D1399" s="63" t="s">
        <v>2845</v>
      </c>
      <c r="E1399" s="108" t="s">
        <v>2846</v>
      </c>
      <c r="F1399" s="62" t="s">
        <v>132</v>
      </c>
    </row>
    <row r="1400" spans="1:6" ht="14.25">
      <c r="A1400" s="61">
        <v>1398</v>
      </c>
      <c r="B1400" s="62" t="s">
        <v>129</v>
      </c>
      <c r="C1400" s="63" t="s">
        <v>2815</v>
      </c>
      <c r="D1400" s="63" t="s">
        <v>2847</v>
      </c>
      <c r="E1400" s="108" t="s">
        <v>2848</v>
      </c>
      <c r="F1400" s="62" t="s">
        <v>132</v>
      </c>
    </row>
    <row r="1401" spans="1:6" ht="14.25">
      <c r="A1401" s="61">
        <v>1399</v>
      </c>
      <c r="B1401" s="62" t="s">
        <v>129</v>
      </c>
      <c r="C1401" s="63" t="s">
        <v>2815</v>
      </c>
      <c r="D1401" s="63" t="s">
        <v>2849</v>
      </c>
      <c r="E1401" s="108" t="s">
        <v>2850</v>
      </c>
      <c r="F1401" s="62" t="s">
        <v>132</v>
      </c>
    </row>
    <row r="1402" spans="1:6" ht="14.25">
      <c r="A1402" s="61">
        <v>1400</v>
      </c>
      <c r="B1402" s="62" t="s">
        <v>129</v>
      </c>
      <c r="C1402" s="63" t="s">
        <v>2815</v>
      </c>
      <c r="D1402" s="63" t="s">
        <v>2851</v>
      </c>
      <c r="E1402" s="108" t="s">
        <v>2852</v>
      </c>
      <c r="F1402" s="62" t="s">
        <v>132</v>
      </c>
    </row>
    <row r="1403" spans="1:6" ht="14.25">
      <c r="A1403" s="61">
        <v>1401</v>
      </c>
      <c r="B1403" s="62" t="s">
        <v>129</v>
      </c>
      <c r="C1403" s="63" t="s">
        <v>2815</v>
      </c>
      <c r="D1403" s="63" t="s">
        <v>2853</v>
      </c>
      <c r="E1403" s="108" t="s">
        <v>2854</v>
      </c>
      <c r="F1403" s="62" t="s">
        <v>132</v>
      </c>
    </row>
    <row r="1404" spans="1:6" ht="14.25">
      <c r="A1404" s="61">
        <v>1402</v>
      </c>
      <c r="B1404" s="62" t="s">
        <v>129</v>
      </c>
      <c r="C1404" s="63" t="s">
        <v>2815</v>
      </c>
      <c r="D1404" s="63" t="s">
        <v>2855</v>
      </c>
      <c r="E1404" s="108" t="s">
        <v>2856</v>
      </c>
      <c r="F1404" s="62" t="s">
        <v>132</v>
      </c>
    </row>
    <row r="1405" spans="1:6" ht="14.25">
      <c r="A1405" s="61">
        <v>1403</v>
      </c>
      <c r="B1405" s="62" t="s">
        <v>129</v>
      </c>
      <c r="C1405" s="63" t="s">
        <v>2815</v>
      </c>
      <c r="D1405" s="63" t="s">
        <v>2857</v>
      </c>
      <c r="E1405" s="108" t="s">
        <v>2858</v>
      </c>
      <c r="F1405" s="62" t="s">
        <v>132</v>
      </c>
    </row>
    <row r="1406" spans="1:6" ht="14.25">
      <c r="A1406" s="61">
        <v>1404</v>
      </c>
      <c r="B1406" s="62" t="s">
        <v>129</v>
      </c>
      <c r="C1406" s="63" t="s">
        <v>2815</v>
      </c>
      <c r="D1406" s="63" t="s">
        <v>2859</v>
      </c>
      <c r="E1406" s="108" t="s">
        <v>2860</v>
      </c>
      <c r="F1406" s="62" t="s">
        <v>132</v>
      </c>
    </row>
    <row r="1407" spans="1:6" ht="14.25">
      <c r="A1407" s="61">
        <v>1405</v>
      </c>
      <c r="B1407" s="62" t="s">
        <v>129</v>
      </c>
      <c r="C1407" s="63" t="s">
        <v>2815</v>
      </c>
      <c r="D1407" s="63" t="s">
        <v>2861</v>
      </c>
      <c r="E1407" s="108" t="s">
        <v>2862</v>
      </c>
      <c r="F1407" s="62" t="s">
        <v>132</v>
      </c>
    </row>
    <row r="1408" spans="1:6" ht="14.25">
      <c r="A1408" s="61">
        <v>1406</v>
      </c>
      <c r="B1408" s="62" t="s">
        <v>129</v>
      </c>
      <c r="C1408" s="63" t="s">
        <v>2815</v>
      </c>
      <c r="D1408" s="63" t="s">
        <v>2863</v>
      </c>
      <c r="E1408" s="108" t="s">
        <v>2864</v>
      </c>
      <c r="F1408" s="62" t="s">
        <v>132</v>
      </c>
    </row>
    <row r="1409" spans="1:6" ht="14.25">
      <c r="A1409" s="61">
        <v>1407</v>
      </c>
      <c r="B1409" s="62" t="s">
        <v>129</v>
      </c>
      <c r="C1409" s="63" t="s">
        <v>2815</v>
      </c>
      <c r="D1409" s="63" t="s">
        <v>2865</v>
      </c>
      <c r="E1409" s="108" t="s">
        <v>2866</v>
      </c>
      <c r="F1409" s="62" t="s">
        <v>132</v>
      </c>
    </row>
    <row r="1410" spans="1:6" ht="14.25">
      <c r="A1410" s="61">
        <v>1408</v>
      </c>
      <c r="B1410" s="62" t="s">
        <v>129</v>
      </c>
      <c r="C1410" s="63" t="s">
        <v>2815</v>
      </c>
      <c r="D1410" s="63" t="s">
        <v>2867</v>
      </c>
      <c r="E1410" s="108" t="s">
        <v>2868</v>
      </c>
      <c r="F1410" s="62" t="s">
        <v>132</v>
      </c>
    </row>
    <row r="1411" spans="1:6" ht="14.25">
      <c r="A1411" s="61">
        <v>1409</v>
      </c>
      <c r="B1411" s="62" t="s">
        <v>129</v>
      </c>
      <c r="C1411" s="63" t="s">
        <v>2815</v>
      </c>
      <c r="D1411" s="63" t="s">
        <v>2869</v>
      </c>
      <c r="E1411" s="108" t="s">
        <v>2870</v>
      </c>
      <c r="F1411" s="62" t="s">
        <v>132</v>
      </c>
    </row>
    <row r="1412" spans="1:6" ht="14.25">
      <c r="A1412" s="61">
        <v>1410</v>
      </c>
      <c r="B1412" s="62" t="s">
        <v>129</v>
      </c>
      <c r="C1412" s="63" t="s">
        <v>2815</v>
      </c>
      <c r="D1412" s="63" t="s">
        <v>2871</v>
      </c>
      <c r="E1412" s="108" t="s">
        <v>2872</v>
      </c>
      <c r="F1412" s="62" t="s">
        <v>132</v>
      </c>
    </row>
    <row r="1413" spans="1:6" ht="14.25">
      <c r="A1413" s="61">
        <v>1411</v>
      </c>
      <c r="B1413" s="62" t="s">
        <v>129</v>
      </c>
      <c r="C1413" s="63" t="s">
        <v>2815</v>
      </c>
      <c r="D1413" s="63" t="s">
        <v>2873</v>
      </c>
      <c r="E1413" s="108" t="s">
        <v>2874</v>
      </c>
      <c r="F1413" s="62" t="s">
        <v>132</v>
      </c>
    </row>
    <row r="1414" spans="1:6" ht="14.25">
      <c r="A1414" s="61">
        <v>1412</v>
      </c>
      <c r="B1414" s="62" t="s">
        <v>129</v>
      </c>
      <c r="C1414" s="63" t="s">
        <v>2815</v>
      </c>
      <c r="D1414" s="63" t="s">
        <v>2875</v>
      </c>
      <c r="E1414" s="108" t="s">
        <v>2876</v>
      </c>
      <c r="F1414" s="62" t="s">
        <v>132</v>
      </c>
    </row>
    <row r="1415" spans="1:6" ht="14.25">
      <c r="A1415" s="61">
        <v>1413</v>
      </c>
      <c r="B1415" s="62" t="s">
        <v>129</v>
      </c>
      <c r="C1415" s="63" t="s">
        <v>2877</v>
      </c>
      <c r="D1415" s="63" t="s">
        <v>2878</v>
      </c>
      <c r="E1415" s="108" t="s">
        <v>2879</v>
      </c>
      <c r="F1415" s="62" t="s">
        <v>132</v>
      </c>
    </row>
    <row r="1416" spans="1:6" ht="14.25">
      <c r="A1416" s="61">
        <v>1414</v>
      </c>
      <c r="B1416" s="62" t="s">
        <v>129</v>
      </c>
      <c r="C1416" s="63" t="s">
        <v>2877</v>
      </c>
      <c r="D1416" s="63" t="s">
        <v>2880</v>
      </c>
      <c r="E1416" s="108" t="s">
        <v>2881</v>
      </c>
      <c r="F1416" s="62" t="s">
        <v>132</v>
      </c>
    </row>
    <row r="1417" spans="1:6" ht="14.25">
      <c r="A1417" s="61">
        <v>1415</v>
      </c>
      <c r="B1417" s="62" t="s">
        <v>129</v>
      </c>
      <c r="C1417" s="63" t="s">
        <v>2877</v>
      </c>
      <c r="D1417" s="63" t="s">
        <v>2882</v>
      </c>
      <c r="E1417" s="108" t="s">
        <v>2883</v>
      </c>
      <c r="F1417" s="62" t="s">
        <v>132</v>
      </c>
    </row>
    <row r="1418" spans="1:6" ht="14.25">
      <c r="A1418" s="61">
        <v>1416</v>
      </c>
      <c r="B1418" s="62" t="s">
        <v>129</v>
      </c>
      <c r="C1418" s="63" t="s">
        <v>2877</v>
      </c>
      <c r="D1418" s="63" t="s">
        <v>2884</v>
      </c>
      <c r="E1418" s="108" t="s">
        <v>2885</v>
      </c>
      <c r="F1418" s="62" t="s">
        <v>132</v>
      </c>
    </row>
    <row r="1419" spans="1:6" ht="14.25">
      <c r="A1419" s="61">
        <v>1417</v>
      </c>
      <c r="B1419" s="62" t="s">
        <v>129</v>
      </c>
      <c r="C1419" s="63" t="s">
        <v>2877</v>
      </c>
      <c r="D1419" s="63" t="s">
        <v>2886</v>
      </c>
      <c r="E1419" s="108" t="s">
        <v>2887</v>
      </c>
      <c r="F1419" s="62" t="s">
        <v>132</v>
      </c>
    </row>
    <row r="1420" spans="1:6" ht="14.25">
      <c r="A1420" s="61">
        <v>1418</v>
      </c>
      <c r="B1420" s="62" t="s">
        <v>129</v>
      </c>
      <c r="C1420" s="63" t="s">
        <v>2877</v>
      </c>
      <c r="D1420" s="63" t="s">
        <v>2877</v>
      </c>
      <c r="E1420" s="108" t="s">
        <v>2888</v>
      </c>
      <c r="F1420" s="62" t="s">
        <v>132</v>
      </c>
    </row>
    <row r="1421" spans="1:6" ht="14.25">
      <c r="A1421" s="61">
        <v>1419</v>
      </c>
      <c r="B1421" s="62" t="s">
        <v>129</v>
      </c>
      <c r="C1421" s="63" t="s">
        <v>2877</v>
      </c>
      <c r="D1421" s="63" t="s">
        <v>1144</v>
      </c>
      <c r="E1421" s="108" t="s">
        <v>2889</v>
      </c>
      <c r="F1421" s="62" t="s">
        <v>132</v>
      </c>
    </row>
    <row r="1422" spans="1:6" ht="14.25">
      <c r="A1422" s="61">
        <v>1420</v>
      </c>
      <c r="B1422" s="62" t="s">
        <v>129</v>
      </c>
      <c r="C1422" s="63" t="s">
        <v>2877</v>
      </c>
      <c r="D1422" s="63" t="s">
        <v>2890</v>
      </c>
      <c r="E1422" s="108" t="s">
        <v>2891</v>
      </c>
      <c r="F1422" s="62" t="s">
        <v>132</v>
      </c>
    </row>
    <row r="1423" spans="1:6" ht="14.25">
      <c r="A1423" s="61">
        <v>1421</v>
      </c>
      <c r="B1423" s="62" t="s">
        <v>129</v>
      </c>
      <c r="C1423" s="63" t="s">
        <v>2877</v>
      </c>
      <c r="D1423" s="63" t="s">
        <v>2892</v>
      </c>
      <c r="E1423" s="108" t="s">
        <v>2893</v>
      </c>
      <c r="F1423" s="62" t="s">
        <v>132</v>
      </c>
    </row>
    <row r="1424" spans="1:6" ht="14.25">
      <c r="A1424" s="61">
        <v>1422</v>
      </c>
      <c r="B1424" s="62" t="s">
        <v>129</v>
      </c>
      <c r="C1424" s="63" t="s">
        <v>2877</v>
      </c>
      <c r="D1424" s="63" t="s">
        <v>2894</v>
      </c>
      <c r="E1424" s="108" t="s">
        <v>2895</v>
      </c>
      <c r="F1424" s="62" t="s">
        <v>132</v>
      </c>
    </row>
    <row r="1425" spans="1:6" ht="14.25">
      <c r="A1425" s="61">
        <v>1423</v>
      </c>
      <c r="B1425" s="62" t="s">
        <v>129</v>
      </c>
      <c r="C1425" s="63" t="s">
        <v>2877</v>
      </c>
      <c r="D1425" s="63" t="s">
        <v>2896</v>
      </c>
      <c r="E1425" s="108" t="s">
        <v>2897</v>
      </c>
      <c r="F1425" s="62" t="s">
        <v>132</v>
      </c>
    </row>
    <row r="1426" spans="1:6" ht="14.25">
      <c r="A1426" s="61">
        <v>1424</v>
      </c>
      <c r="B1426" s="62" t="s">
        <v>129</v>
      </c>
      <c r="C1426" s="63" t="s">
        <v>2877</v>
      </c>
      <c r="D1426" s="63" t="s">
        <v>2898</v>
      </c>
      <c r="E1426" s="108" t="s">
        <v>2899</v>
      </c>
      <c r="F1426" s="62" t="s">
        <v>132</v>
      </c>
    </row>
    <row r="1427" spans="1:6" ht="14.25">
      <c r="A1427" s="61">
        <v>1425</v>
      </c>
      <c r="B1427" s="62" t="s">
        <v>129</v>
      </c>
      <c r="C1427" s="63" t="s">
        <v>2900</v>
      </c>
      <c r="D1427" s="63" t="s">
        <v>2900</v>
      </c>
      <c r="E1427" s="108" t="s">
        <v>2901</v>
      </c>
      <c r="F1427" s="62" t="s">
        <v>132</v>
      </c>
    </row>
    <row r="1428" spans="1:6" ht="14.25">
      <c r="A1428" s="61">
        <v>1426</v>
      </c>
      <c r="B1428" s="62" t="s">
        <v>129</v>
      </c>
      <c r="C1428" s="63" t="s">
        <v>2900</v>
      </c>
      <c r="D1428" s="63" t="s">
        <v>2902</v>
      </c>
      <c r="E1428" s="108" t="s">
        <v>2903</v>
      </c>
      <c r="F1428" s="62" t="s">
        <v>132</v>
      </c>
    </row>
    <row r="1429" spans="1:6" ht="14.25">
      <c r="A1429" s="61">
        <v>1427</v>
      </c>
      <c r="B1429" s="62" t="s">
        <v>129</v>
      </c>
      <c r="C1429" s="63" t="s">
        <v>2900</v>
      </c>
      <c r="D1429" s="63" t="s">
        <v>2904</v>
      </c>
      <c r="E1429" s="108" t="s">
        <v>2905</v>
      </c>
      <c r="F1429" s="62" t="s">
        <v>132</v>
      </c>
    </row>
    <row r="1430" spans="1:6" ht="14.25">
      <c r="A1430" s="61">
        <v>1428</v>
      </c>
      <c r="B1430" s="62" t="s">
        <v>129</v>
      </c>
      <c r="C1430" s="63" t="s">
        <v>2900</v>
      </c>
      <c r="D1430" s="63" t="s">
        <v>2906</v>
      </c>
      <c r="E1430" s="108" t="s">
        <v>2907</v>
      </c>
      <c r="F1430" s="62" t="s">
        <v>132</v>
      </c>
    </row>
    <row r="1431" spans="1:6" ht="14.25">
      <c r="A1431" s="61">
        <v>1429</v>
      </c>
      <c r="B1431" s="62" t="s">
        <v>129</v>
      </c>
      <c r="C1431" s="63" t="s">
        <v>2900</v>
      </c>
      <c r="D1431" s="63" t="s">
        <v>2908</v>
      </c>
      <c r="E1431" s="108" t="s">
        <v>2909</v>
      </c>
      <c r="F1431" s="62" t="s">
        <v>132</v>
      </c>
    </row>
    <row r="1432" spans="1:6" ht="14.25">
      <c r="A1432" s="61">
        <v>1430</v>
      </c>
      <c r="B1432" s="62" t="s">
        <v>129</v>
      </c>
      <c r="C1432" s="63" t="s">
        <v>2900</v>
      </c>
      <c r="D1432" s="63" t="s">
        <v>2910</v>
      </c>
      <c r="E1432" s="108" t="s">
        <v>2911</v>
      </c>
      <c r="F1432" s="62" t="s">
        <v>132</v>
      </c>
    </row>
    <row r="1433" spans="1:6" ht="14.25">
      <c r="A1433" s="61">
        <v>1431</v>
      </c>
      <c r="B1433" s="62" t="s">
        <v>129</v>
      </c>
      <c r="C1433" s="63" t="s">
        <v>2341</v>
      </c>
      <c r="D1433" s="63" t="s">
        <v>2341</v>
      </c>
      <c r="E1433" s="108" t="s">
        <v>2912</v>
      </c>
      <c r="F1433" s="62" t="s">
        <v>132</v>
      </c>
    </row>
    <row r="1434" spans="1:6" ht="14.25">
      <c r="A1434" s="61">
        <v>1432</v>
      </c>
      <c r="B1434" s="62" t="s">
        <v>129</v>
      </c>
      <c r="C1434" s="63" t="s">
        <v>2341</v>
      </c>
      <c r="D1434" s="63" t="s">
        <v>2913</v>
      </c>
      <c r="E1434" s="108" t="s">
        <v>2914</v>
      </c>
      <c r="F1434" s="62" t="s">
        <v>132</v>
      </c>
    </row>
    <row r="1435" spans="1:6" ht="14.25">
      <c r="A1435" s="61">
        <v>1433</v>
      </c>
      <c r="B1435" s="62" t="s">
        <v>129</v>
      </c>
      <c r="C1435" s="63" t="s">
        <v>2341</v>
      </c>
      <c r="D1435" s="63" t="s">
        <v>2915</v>
      </c>
      <c r="E1435" s="108" t="s">
        <v>2916</v>
      </c>
      <c r="F1435" s="62" t="s">
        <v>132</v>
      </c>
    </row>
    <row r="1436" spans="1:6" ht="14.25">
      <c r="A1436" s="61">
        <v>1434</v>
      </c>
      <c r="B1436" s="62" t="s">
        <v>129</v>
      </c>
      <c r="C1436" s="63" t="s">
        <v>2341</v>
      </c>
      <c r="D1436" s="63" t="s">
        <v>2917</v>
      </c>
      <c r="E1436" s="108" t="s">
        <v>2918</v>
      </c>
      <c r="F1436" s="62" t="s">
        <v>132</v>
      </c>
    </row>
    <row r="1437" spans="1:6" ht="14.25">
      <c r="A1437" s="61">
        <v>1435</v>
      </c>
      <c r="B1437" s="62" t="s">
        <v>129</v>
      </c>
      <c r="C1437" s="63" t="s">
        <v>2341</v>
      </c>
      <c r="D1437" s="63" t="s">
        <v>2919</v>
      </c>
      <c r="E1437" s="108" t="s">
        <v>2920</v>
      </c>
      <c r="F1437" s="62" t="s">
        <v>132</v>
      </c>
    </row>
    <row r="1438" spans="1:6" ht="14.25">
      <c r="A1438" s="61">
        <v>1436</v>
      </c>
      <c r="B1438" s="62" t="s">
        <v>129</v>
      </c>
      <c r="C1438" s="63" t="s">
        <v>2341</v>
      </c>
      <c r="D1438" s="63" t="s">
        <v>2921</v>
      </c>
      <c r="E1438" s="108" t="s">
        <v>2922</v>
      </c>
      <c r="F1438" s="62" t="s">
        <v>132</v>
      </c>
    </row>
    <row r="1439" spans="1:6" ht="14.25">
      <c r="A1439" s="61">
        <v>1437</v>
      </c>
      <c r="B1439" s="62" t="s">
        <v>129</v>
      </c>
      <c r="C1439" s="63" t="s">
        <v>2341</v>
      </c>
      <c r="D1439" s="63" t="s">
        <v>2923</v>
      </c>
      <c r="E1439" s="108" t="s">
        <v>2924</v>
      </c>
      <c r="F1439" s="62" t="s">
        <v>132</v>
      </c>
    </row>
    <row r="1440" spans="1:6" ht="14.25">
      <c r="A1440" s="61">
        <v>1438</v>
      </c>
      <c r="B1440" s="62" t="s">
        <v>129</v>
      </c>
      <c r="C1440" s="63" t="s">
        <v>2341</v>
      </c>
      <c r="D1440" s="63" t="s">
        <v>2925</v>
      </c>
      <c r="E1440" s="108" t="s">
        <v>2926</v>
      </c>
      <c r="F1440" s="62" t="s">
        <v>132</v>
      </c>
    </row>
    <row r="1441" spans="1:6" ht="14.25">
      <c r="A1441" s="61">
        <v>1439</v>
      </c>
      <c r="B1441" s="62" t="s">
        <v>129</v>
      </c>
      <c r="C1441" s="63" t="s">
        <v>2341</v>
      </c>
      <c r="D1441" s="63" t="s">
        <v>2927</v>
      </c>
      <c r="E1441" s="108" t="s">
        <v>2928</v>
      </c>
      <c r="F1441" s="62" t="s">
        <v>132</v>
      </c>
    </row>
    <row r="1442" spans="1:6" ht="14.25">
      <c r="A1442" s="61">
        <v>1440</v>
      </c>
      <c r="B1442" s="62" t="s">
        <v>129</v>
      </c>
      <c r="C1442" s="63" t="s">
        <v>2341</v>
      </c>
      <c r="D1442" s="63" t="s">
        <v>519</v>
      </c>
      <c r="E1442" s="108" t="s">
        <v>2929</v>
      </c>
      <c r="F1442" s="62" t="s">
        <v>132</v>
      </c>
    </row>
    <row r="1443" spans="1:6" ht="14.25">
      <c r="A1443" s="61">
        <v>1441</v>
      </c>
      <c r="B1443" s="62" t="s">
        <v>129</v>
      </c>
      <c r="C1443" s="63" t="s">
        <v>2341</v>
      </c>
      <c r="D1443" s="63" t="s">
        <v>2930</v>
      </c>
      <c r="E1443" s="108" t="s">
        <v>2931</v>
      </c>
      <c r="F1443" s="62" t="s">
        <v>132</v>
      </c>
    </row>
    <row r="1444" spans="1:6" ht="14.25">
      <c r="A1444" s="61">
        <v>1442</v>
      </c>
      <c r="B1444" s="62" t="s">
        <v>129</v>
      </c>
      <c r="C1444" s="63" t="s">
        <v>2341</v>
      </c>
      <c r="D1444" s="63" t="s">
        <v>2932</v>
      </c>
      <c r="E1444" s="108" t="s">
        <v>2933</v>
      </c>
      <c r="F1444" s="62" t="s">
        <v>132</v>
      </c>
    </row>
    <row r="1445" spans="1:6" ht="14.25">
      <c r="A1445" s="61">
        <v>1443</v>
      </c>
      <c r="B1445" s="62" t="s">
        <v>129</v>
      </c>
      <c r="C1445" s="63" t="s">
        <v>2341</v>
      </c>
      <c r="D1445" s="63" t="s">
        <v>2934</v>
      </c>
      <c r="E1445" s="108" t="s">
        <v>2935</v>
      </c>
      <c r="F1445" s="62" t="s">
        <v>132</v>
      </c>
    </row>
    <row r="1446" spans="1:6" ht="14.25">
      <c r="A1446" s="61">
        <v>1444</v>
      </c>
      <c r="B1446" s="62" t="s">
        <v>129</v>
      </c>
      <c r="C1446" s="63" t="s">
        <v>2341</v>
      </c>
      <c r="D1446" s="63" t="s">
        <v>2936</v>
      </c>
      <c r="E1446" s="108" t="s">
        <v>2937</v>
      </c>
      <c r="F1446" s="62" t="s">
        <v>132</v>
      </c>
    </row>
    <row r="1447" spans="1:6" ht="14.25">
      <c r="A1447" s="61">
        <v>1445</v>
      </c>
      <c r="B1447" s="62" t="s">
        <v>129</v>
      </c>
      <c r="C1447" s="63" t="s">
        <v>2341</v>
      </c>
      <c r="D1447" s="63" t="s">
        <v>2938</v>
      </c>
      <c r="E1447" s="108" t="s">
        <v>2939</v>
      </c>
      <c r="F1447" s="62" t="s">
        <v>132</v>
      </c>
    </row>
    <row r="1448" spans="1:6" ht="14.25">
      <c r="A1448" s="61">
        <v>1446</v>
      </c>
      <c r="B1448" s="62" t="s">
        <v>129</v>
      </c>
      <c r="C1448" s="63" t="s">
        <v>2341</v>
      </c>
      <c r="D1448" s="63" t="s">
        <v>2940</v>
      </c>
      <c r="E1448" s="108" t="s">
        <v>2941</v>
      </c>
      <c r="F1448" s="62" t="s">
        <v>132</v>
      </c>
    </row>
    <row r="1449" spans="1:6" ht="14.25">
      <c r="A1449" s="61">
        <v>1447</v>
      </c>
      <c r="B1449" s="62" t="s">
        <v>129</v>
      </c>
      <c r="C1449" s="63" t="s">
        <v>2341</v>
      </c>
      <c r="D1449" s="63" t="s">
        <v>2942</v>
      </c>
      <c r="E1449" s="108" t="s">
        <v>2943</v>
      </c>
      <c r="F1449" s="62" t="s">
        <v>132</v>
      </c>
    </row>
    <row r="1450" spans="1:6" ht="14.25">
      <c r="A1450" s="61">
        <v>1448</v>
      </c>
      <c r="B1450" s="62" t="s">
        <v>129</v>
      </c>
      <c r="C1450" s="63" t="s">
        <v>2341</v>
      </c>
      <c r="D1450" s="63" t="s">
        <v>2836</v>
      </c>
      <c r="E1450" s="108" t="s">
        <v>2944</v>
      </c>
      <c r="F1450" s="62" t="s">
        <v>132</v>
      </c>
    </row>
    <row r="1451" spans="1:6" ht="14.25">
      <c r="A1451" s="61">
        <v>1449</v>
      </c>
      <c r="B1451" s="62" t="s">
        <v>129</v>
      </c>
      <c r="C1451" s="63" t="s">
        <v>2341</v>
      </c>
      <c r="D1451" s="63" t="s">
        <v>2945</v>
      </c>
      <c r="E1451" s="108" t="s">
        <v>2946</v>
      </c>
      <c r="F1451" s="62" t="s">
        <v>132</v>
      </c>
    </row>
    <row r="1452" spans="1:6" ht="14.25">
      <c r="A1452" s="61">
        <v>1450</v>
      </c>
      <c r="B1452" s="62" t="s">
        <v>129</v>
      </c>
      <c r="C1452" s="63" t="s">
        <v>2341</v>
      </c>
      <c r="D1452" s="63" t="s">
        <v>2947</v>
      </c>
      <c r="E1452" s="108" t="s">
        <v>2948</v>
      </c>
      <c r="F1452" s="62" t="s">
        <v>132</v>
      </c>
    </row>
    <row r="1453" spans="1:6" ht="14.25">
      <c r="A1453" s="61">
        <v>1451</v>
      </c>
      <c r="B1453" s="62" t="s">
        <v>129</v>
      </c>
      <c r="C1453" s="63" t="s">
        <v>2341</v>
      </c>
      <c r="D1453" s="63" t="s">
        <v>819</v>
      </c>
      <c r="E1453" s="108" t="s">
        <v>2949</v>
      </c>
      <c r="F1453" s="62" t="s">
        <v>132</v>
      </c>
    </row>
    <row r="1454" spans="1:6" ht="14.25">
      <c r="A1454" s="61">
        <v>1452</v>
      </c>
      <c r="B1454" s="62" t="s">
        <v>129</v>
      </c>
      <c r="C1454" s="63" t="s">
        <v>2341</v>
      </c>
      <c r="D1454" s="63" t="s">
        <v>2950</v>
      </c>
      <c r="E1454" s="108" t="s">
        <v>2951</v>
      </c>
      <c r="F1454" s="62" t="s">
        <v>132</v>
      </c>
    </row>
    <row r="1455" spans="1:6" ht="14.25">
      <c r="A1455" s="61">
        <v>1453</v>
      </c>
      <c r="B1455" s="62" t="s">
        <v>129</v>
      </c>
      <c r="C1455" s="63" t="s">
        <v>2341</v>
      </c>
      <c r="D1455" s="63" t="s">
        <v>2952</v>
      </c>
      <c r="E1455" s="108" t="s">
        <v>2953</v>
      </c>
      <c r="F1455" s="62" t="s">
        <v>132</v>
      </c>
    </row>
    <row r="1456" spans="1:6" ht="14.25">
      <c r="A1456" s="61">
        <v>1454</v>
      </c>
      <c r="B1456" s="62" t="s">
        <v>129</v>
      </c>
      <c r="C1456" s="63" t="s">
        <v>2341</v>
      </c>
      <c r="D1456" s="63" t="s">
        <v>2954</v>
      </c>
      <c r="E1456" s="108" t="s">
        <v>2955</v>
      </c>
      <c r="F1456" s="62" t="s">
        <v>132</v>
      </c>
    </row>
    <row r="1457" spans="1:6" ht="14.25">
      <c r="A1457" s="61">
        <v>1455</v>
      </c>
      <c r="B1457" s="62" t="s">
        <v>129</v>
      </c>
      <c r="C1457" s="63" t="s">
        <v>2341</v>
      </c>
      <c r="D1457" s="63" t="s">
        <v>2956</v>
      </c>
      <c r="E1457" s="108" t="s">
        <v>2957</v>
      </c>
      <c r="F1457" s="62" t="s">
        <v>132</v>
      </c>
    </row>
    <row r="1458" spans="1:6" ht="14.25">
      <c r="A1458" s="61">
        <v>1456</v>
      </c>
      <c r="B1458" s="62" t="s">
        <v>129</v>
      </c>
      <c r="C1458" s="63" t="s">
        <v>2341</v>
      </c>
      <c r="D1458" s="63" t="s">
        <v>2958</v>
      </c>
      <c r="E1458" s="108" t="s">
        <v>2959</v>
      </c>
      <c r="F1458" s="62" t="s">
        <v>132</v>
      </c>
    </row>
    <row r="1459" spans="1:6" ht="14.25">
      <c r="A1459" s="61">
        <v>1457</v>
      </c>
      <c r="B1459" s="62" t="s">
        <v>129</v>
      </c>
      <c r="C1459" s="63" t="s">
        <v>2341</v>
      </c>
      <c r="D1459" s="63" t="s">
        <v>2960</v>
      </c>
      <c r="E1459" s="108" t="s">
        <v>2961</v>
      </c>
      <c r="F1459" s="62" t="s">
        <v>132</v>
      </c>
    </row>
    <row r="1460" spans="1:6" ht="14.25">
      <c r="A1460" s="61">
        <v>1458</v>
      </c>
      <c r="B1460" s="62" t="s">
        <v>129</v>
      </c>
      <c r="C1460" s="63" t="s">
        <v>2341</v>
      </c>
      <c r="D1460" s="63" t="s">
        <v>2962</v>
      </c>
      <c r="E1460" s="108" t="s">
        <v>2963</v>
      </c>
      <c r="F1460" s="62" t="s">
        <v>132</v>
      </c>
    </row>
    <row r="1461" spans="1:6" ht="14.25">
      <c r="A1461" s="61">
        <v>1459</v>
      </c>
      <c r="B1461" s="62" t="s">
        <v>129</v>
      </c>
      <c r="C1461" s="63" t="s">
        <v>2341</v>
      </c>
      <c r="D1461" s="63" t="s">
        <v>2964</v>
      </c>
      <c r="E1461" s="108" t="s">
        <v>2965</v>
      </c>
      <c r="F1461" s="62" t="s">
        <v>132</v>
      </c>
    </row>
    <row r="1462" spans="1:6" ht="14.25">
      <c r="A1462" s="61">
        <v>1460</v>
      </c>
      <c r="B1462" s="62" t="s">
        <v>129</v>
      </c>
      <c r="C1462" s="63" t="s">
        <v>2341</v>
      </c>
      <c r="D1462" s="63" t="s">
        <v>2966</v>
      </c>
      <c r="E1462" s="108" t="s">
        <v>2967</v>
      </c>
      <c r="F1462" s="62" t="s">
        <v>132</v>
      </c>
    </row>
    <row r="1463" spans="1:6" ht="14.25">
      <c r="A1463" s="61">
        <v>1461</v>
      </c>
      <c r="B1463" s="62" t="s">
        <v>129</v>
      </c>
      <c r="C1463" s="63" t="s">
        <v>2341</v>
      </c>
      <c r="D1463" s="63" t="s">
        <v>2968</v>
      </c>
      <c r="E1463" s="108" t="s">
        <v>2969</v>
      </c>
      <c r="F1463" s="62" t="s">
        <v>132</v>
      </c>
    </row>
    <row r="1464" spans="1:6" ht="14.25">
      <c r="A1464" s="61">
        <v>1462</v>
      </c>
      <c r="B1464" s="62" t="s">
        <v>129</v>
      </c>
      <c r="C1464" s="63" t="s">
        <v>2341</v>
      </c>
      <c r="D1464" s="63" t="s">
        <v>2970</v>
      </c>
      <c r="E1464" s="108" t="s">
        <v>2971</v>
      </c>
      <c r="F1464" s="62" t="s">
        <v>132</v>
      </c>
    </row>
    <row r="1465" spans="1:6" ht="14.25">
      <c r="A1465" s="61">
        <v>1463</v>
      </c>
      <c r="B1465" s="62" t="s">
        <v>129</v>
      </c>
      <c r="C1465" s="63" t="s">
        <v>2341</v>
      </c>
      <c r="D1465" s="63" t="s">
        <v>2972</v>
      </c>
      <c r="E1465" s="108" t="s">
        <v>2973</v>
      </c>
      <c r="F1465" s="62" t="s">
        <v>132</v>
      </c>
    </row>
    <row r="1466" spans="1:6" ht="14.25">
      <c r="A1466" s="61">
        <v>1464</v>
      </c>
      <c r="B1466" s="62" t="s">
        <v>129</v>
      </c>
      <c r="C1466" s="63" t="s">
        <v>2974</v>
      </c>
      <c r="D1466" s="63" t="s">
        <v>2975</v>
      </c>
      <c r="E1466" s="108" t="s">
        <v>2976</v>
      </c>
      <c r="F1466" s="62" t="s">
        <v>132</v>
      </c>
    </row>
    <row r="1467" spans="1:6" ht="14.25">
      <c r="A1467" s="61">
        <v>1465</v>
      </c>
      <c r="B1467" s="62" t="s">
        <v>129</v>
      </c>
      <c r="C1467" s="63" t="s">
        <v>2974</v>
      </c>
      <c r="D1467" s="63" t="s">
        <v>2977</v>
      </c>
      <c r="E1467" s="108" t="s">
        <v>2978</v>
      </c>
      <c r="F1467" s="62" t="s">
        <v>132</v>
      </c>
    </row>
    <row r="1468" spans="1:6" ht="14.25">
      <c r="A1468" s="61">
        <v>1466</v>
      </c>
      <c r="B1468" s="62" t="s">
        <v>129</v>
      </c>
      <c r="C1468" s="63" t="s">
        <v>2974</v>
      </c>
      <c r="D1468" s="63" t="s">
        <v>2979</v>
      </c>
      <c r="E1468" s="108" t="s">
        <v>2980</v>
      </c>
      <c r="F1468" s="62" t="s">
        <v>132</v>
      </c>
    </row>
    <row r="1469" spans="1:6" ht="14.25">
      <c r="A1469" s="61">
        <v>1467</v>
      </c>
      <c r="B1469" s="62" t="s">
        <v>129</v>
      </c>
      <c r="C1469" s="63" t="s">
        <v>2974</v>
      </c>
      <c r="D1469" s="63" t="s">
        <v>2981</v>
      </c>
      <c r="E1469" s="108" t="s">
        <v>2982</v>
      </c>
      <c r="F1469" s="62" t="s">
        <v>132</v>
      </c>
    </row>
    <row r="1470" spans="1:6" ht="14.25">
      <c r="A1470" s="61">
        <v>1468</v>
      </c>
      <c r="B1470" s="62" t="s">
        <v>129</v>
      </c>
      <c r="C1470" s="63" t="s">
        <v>2974</v>
      </c>
      <c r="D1470" s="63" t="s">
        <v>2983</v>
      </c>
      <c r="E1470" s="108" t="s">
        <v>2984</v>
      </c>
      <c r="F1470" s="62" t="s">
        <v>132</v>
      </c>
    </row>
    <row r="1471" spans="1:6" ht="14.25">
      <c r="A1471" s="61">
        <v>1469</v>
      </c>
      <c r="B1471" s="62" t="s">
        <v>129</v>
      </c>
      <c r="C1471" s="63" t="s">
        <v>2974</v>
      </c>
      <c r="D1471" s="63" t="s">
        <v>2985</v>
      </c>
      <c r="E1471" s="108" t="s">
        <v>2986</v>
      </c>
      <c r="F1471" s="62" t="s">
        <v>132</v>
      </c>
    </row>
    <row r="1472" spans="1:6" ht="14.25">
      <c r="A1472" s="61">
        <v>1470</v>
      </c>
      <c r="B1472" s="62" t="s">
        <v>129</v>
      </c>
      <c r="C1472" s="63" t="s">
        <v>2974</v>
      </c>
      <c r="D1472" s="63" t="s">
        <v>2987</v>
      </c>
      <c r="E1472" s="108" t="s">
        <v>2988</v>
      </c>
      <c r="F1472" s="62" t="s">
        <v>132</v>
      </c>
    </row>
    <row r="1473" spans="1:6" ht="14.25">
      <c r="A1473" s="61">
        <v>1471</v>
      </c>
      <c r="B1473" s="62" t="s">
        <v>129</v>
      </c>
      <c r="C1473" s="63" t="s">
        <v>2974</v>
      </c>
      <c r="D1473" s="63" t="s">
        <v>2989</v>
      </c>
      <c r="E1473" s="108" t="s">
        <v>2990</v>
      </c>
      <c r="F1473" s="62" t="s">
        <v>132</v>
      </c>
    </row>
    <row r="1474" spans="1:6" ht="14.25">
      <c r="A1474" s="61">
        <v>1472</v>
      </c>
      <c r="B1474" s="62" t="s">
        <v>129</v>
      </c>
      <c r="C1474" s="63" t="s">
        <v>2974</v>
      </c>
      <c r="D1474" s="63" t="s">
        <v>2991</v>
      </c>
      <c r="E1474" s="108" t="s">
        <v>2992</v>
      </c>
      <c r="F1474" s="62" t="s">
        <v>132</v>
      </c>
    </row>
    <row r="1475" spans="1:6" ht="14.25">
      <c r="A1475" s="61">
        <v>1473</v>
      </c>
      <c r="B1475" s="62" t="s">
        <v>129</v>
      </c>
      <c r="C1475" s="63" t="s">
        <v>2974</v>
      </c>
      <c r="D1475" s="63" t="s">
        <v>1206</v>
      </c>
      <c r="E1475" s="108" t="s">
        <v>2993</v>
      </c>
      <c r="F1475" s="62" t="s">
        <v>132</v>
      </c>
    </row>
    <row r="1476" spans="1:6" ht="14.25">
      <c r="A1476" s="61">
        <v>1474</v>
      </c>
      <c r="B1476" s="62" t="s">
        <v>129</v>
      </c>
      <c r="C1476" s="63" t="s">
        <v>2974</v>
      </c>
      <c r="D1476" s="63" t="s">
        <v>612</v>
      </c>
      <c r="E1476" s="108" t="s">
        <v>2994</v>
      </c>
      <c r="F1476" s="62" t="s">
        <v>132</v>
      </c>
    </row>
    <row r="1477" spans="1:6" ht="14.25">
      <c r="A1477" s="61">
        <v>1475</v>
      </c>
      <c r="B1477" s="62" t="s">
        <v>129</v>
      </c>
      <c r="C1477" s="63" t="s">
        <v>2995</v>
      </c>
      <c r="D1477" s="63" t="s">
        <v>2996</v>
      </c>
      <c r="E1477" s="108" t="s">
        <v>2997</v>
      </c>
      <c r="F1477" s="62" t="s">
        <v>132</v>
      </c>
    </row>
    <row r="1478" spans="1:6" ht="14.25">
      <c r="A1478" s="61">
        <v>1476</v>
      </c>
      <c r="B1478" s="62" t="s">
        <v>129</v>
      </c>
      <c r="C1478" s="63" t="s">
        <v>2995</v>
      </c>
      <c r="D1478" s="63" t="s">
        <v>2998</v>
      </c>
      <c r="E1478" s="108" t="s">
        <v>2999</v>
      </c>
      <c r="F1478" s="62" t="s">
        <v>132</v>
      </c>
    </row>
    <row r="1479" spans="1:6" ht="14.25">
      <c r="A1479" s="61">
        <v>1477</v>
      </c>
      <c r="B1479" s="62" t="s">
        <v>129</v>
      </c>
      <c r="C1479" s="63" t="s">
        <v>2995</v>
      </c>
      <c r="D1479" s="63" t="s">
        <v>3000</v>
      </c>
      <c r="E1479" s="108" t="s">
        <v>3001</v>
      </c>
      <c r="F1479" s="62" t="s">
        <v>132</v>
      </c>
    </row>
    <row r="1480" spans="1:6" ht="14.25">
      <c r="A1480" s="61">
        <v>1478</v>
      </c>
      <c r="B1480" s="62" t="s">
        <v>129</v>
      </c>
      <c r="C1480" s="63" t="s">
        <v>2995</v>
      </c>
      <c r="D1480" s="63" t="s">
        <v>2592</v>
      </c>
      <c r="E1480" s="108" t="s">
        <v>3002</v>
      </c>
      <c r="F1480" s="62" t="s">
        <v>132</v>
      </c>
    </row>
    <row r="1481" spans="1:6" ht="14.25">
      <c r="A1481" s="61">
        <v>1479</v>
      </c>
      <c r="B1481" s="62" t="s">
        <v>129</v>
      </c>
      <c r="C1481" s="63" t="s">
        <v>2995</v>
      </c>
      <c r="D1481" s="63" t="s">
        <v>488</v>
      </c>
      <c r="E1481" s="108" t="s">
        <v>3003</v>
      </c>
      <c r="F1481" s="62" t="s">
        <v>132</v>
      </c>
    </row>
    <row r="1482" spans="1:6" ht="14.25">
      <c r="A1482" s="61">
        <v>1480</v>
      </c>
      <c r="B1482" s="62" t="s">
        <v>129</v>
      </c>
      <c r="C1482" s="63" t="s">
        <v>2995</v>
      </c>
      <c r="D1482" s="63" t="s">
        <v>3004</v>
      </c>
      <c r="E1482" s="108" t="s">
        <v>3005</v>
      </c>
      <c r="F1482" s="62" t="s">
        <v>132</v>
      </c>
    </row>
    <row r="1483" spans="1:6" ht="14.25">
      <c r="A1483" s="61">
        <v>1481</v>
      </c>
      <c r="B1483" s="62" t="s">
        <v>129</v>
      </c>
      <c r="C1483" s="63" t="s">
        <v>3006</v>
      </c>
      <c r="D1483" s="63" t="s">
        <v>3007</v>
      </c>
      <c r="E1483" s="108" t="s">
        <v>3008</v>
      </c>
      <c r="F1483" s="62" t="s">
        <v>132</v>
      </c>
    </row>
    <row r="1484" spans="1:6" ht="14.25">
      <c r="A1484" s="61">
        <v>1482</v>
      </c>
      <c r="B1484" s="62" t="s">
        <v>129</v>
      </c>
      <c r="C1484" s="63" t="s">
        <v>3006</v>
      </c>
      <c r="D1484" s="63" t="s">
        <v>3009</v>
      </c>
      <c r="E1484" s="108" t="s">
        <v>3010</v>
      </c>
      <c r="F1484" s="62" t="s">
        <v>132</v>
      </c>
    </row>
    <row r="1485" spans="1:6" ht="14.25">
      <c r="A1485" s="61">
        <v>1483</v>
      </c>
      <c r="B1485" s="62" t="s">
        <v>129</v>
      </c>
      <c r="C1485" s="63" t="s">
        <v>3006</v>
      </c>
      <c r="D1485" s="63" t="s">
        <v>3011</v>
      </c>
      <c r="E1485" s="108" t="s">
        <v>3012</v>
      </c>
      <c r="F1485" s="62" t="s">
        <v>132</v>
      </c>
    </row>
    <row r="1486" spans="1:6" ht="14.25">
      <c r="A1486" s="61">
        <v>1484</v>
      </c>
      <c r="B1486" s="62" t="s">
        <v>129</v>
      </c>
      <c r="C1486" s="63" t="s">
        <v>3006</v>
      </c>
      <c r="D1486" s="63" t="s">
        <v>3013</v>
      </c>
      <c r="E1486" s="108" t="s">
        <v>3014</v>
      </c>
      <c r="F1486" s="62" t="s">
        <v>132</v>
      </c>
    </row>
    <row r="1487" spans="1:6" ht="14.25">
      <c r="A1487" s="61">
        <v>1485</v>
      </c>
      <c r="B1487" s="62" t="s">
        <v>129</v>
      </c>
      <c r="C1487" s="63" t="s">
        <v>3006</v>
      </c>
      <c r="D1487" s="63" t="s">
        <v>3015</v>
      </c>
      <c r="E1487" s="108" t="s">
        <v>3016</v>
      </c>
      <c r="F1487" s="62" t="s">
        <v>132</v>
      </c>
    </row>
    <row r="1488" spans="1:6" ht="14.25">
      <c r="A1488" s="61">
        <v>1486</v>
      </c>
      <c r="B1488" s="62" t="s">
        <v>129</v>
      </c>
      <c r="C1488" s="63" t="s">
        <v>3017</v>
      </c>
      <c r="D1488" s="63" t="s">
        <v>3018</v>
      </c>
      <c r="E1488" s="108" t="s">
        <v>3019</v>
      </c>
      <c r="F1488" s="62" t="s">
        <v>132</v>
      </c>
    </row>
    <row r="1489" spans="1:6" ht="14.25">
      <c r="A1489" s="61">
        <v>1487</v>
      </c>
      <c r="B1489" s="62" t="s">
        <v>129</v>
      </c>
      <c r="C1489" s="63" t="s">
        <v>3017</v>
      </c>
      <c r="D1489" s="63" t="s">
        <v>3020</v>
      </c>
      <c r="E1489" s="108" t="s">
        <v>3021</v>
      </c>
      <c r="F1489" s="62" t="s">
        <v>132</v>
      </c>
    </row>
    <row r="1490" spans="1:6" ht="14.25">
      <c r="A1490" s="61">
        <v>1488</v>
      </c>
      <c r="B1490" s="62" t="s">
        <v>129</v>
      </c>
      <c r="C1490" s="63" t="s">
        <v>3017</v>
      </c>
      <c r="D1490" s="63" t="s">
        <v>3022</v>
      </c>
      <c r="E1490" s="108" t="s">
        <v>3023</v>
      </c>
      <c r="F1490" s="62" t="s">
        <v>132</v>
      </c>
    </row>
    <row r="1491" spans="1:6" ht="14.25">
      <c r="A1491" s="61">
        <v>1489</v>
      </c>
      <c r="B1491" s="62" t="s">
        <v>129</v>
      </c>
      <c r="C1491" s="63" t="s">
        <v>3017</v>
      </c>
      <c r="D1491" s="63" t="s">
        <v>1480</v>
      </c>
      <c r="E1491" s="108" t="s">
        <v>3024</v>
      </c>
      <c r="F1491" s="62" t="s">
        <v>132</v>
      </c>
    </row>
    <row r="1492" spans="1:6" ht="14.25">
      <c r="A1492" s="61">
        <v>1490</v>
      </c>
      <c r="B1492" s="62" t="s">
        <v>129</v>
      </c>
      <c r="C1492" s="63" t="s">
        <v>3025</v>
      </c>
      <c r="D1492" s="63" t="s">
        <v>3025</v>
      </c>
      <c r="E1492" s="108" t="s">
        <v>3026</v>
      </c>
      <c r="F1492" s="62" t="s">
        <v>132</v>
      </c>
    </row>
    <row r="1493" spans="1:6" ht="14.25">
      <c r="A1493" s="61">
        <v>1491</v>
      </c>
      <c r="B1493" s="62" t="s">
        <v>129</v>
      </c>
      <c r="C1493" s="63" t="s">
        <v>3025</v>
      </c>
      <c r="D1493" s="63" t="s">
        <v>3027</v>
      </c>
      <c r="E1493" s="108" t="s">
        <v>3028</v>
      </c>
      <c r="F1493" s="62" t="s">
        <v>132</v>
      </c>
    </row>
    <row r="1494" spans="1:6" ht="14.25">
      <c r="A1494" s="61">
        <v>1492</v>
      </c>
      <c r="B1494" s="62" t="s">
        <v>129</v>
      </c>
      <c r="C1494" s="63" t="s">
        <v>3025</v>
      </c>
      <c r="D1494" s="63" t="s">
        <v>3029</v>
      </c>
      <c r="E1494" s="108" t="s">
        <v>3030</v>
      </c>
      <c r="F1494" s="62" t="s">
        <v>132</v>
      </c>
    </row>
    <row r="1495" spans="1:6" ht="14.25">
      <c r="A1495" s="61">
        <v>1493</v>
      </c>
      <c r="B1495" s="62" t="s">
        <v>129</v>
      </c>
      <c r="C1495" s="63" t="s">
        <v>3025</v>
      </c>
      <c r="D1495" s="63" t="s">
        <v>3031</v>
      </c>
      <c r="E1495" s="108" t="s">
        <v>3032</v>
      </c>
      <c r="F1495" s="62" t="s">
        <v>132</v>
      </c>
    </row>
    <row r="1496" spans="1:6" ht="14.25">
      <c r="A1496" s="61">
        <v>1494</v>
      </c>
      <c r="B1496" s="62" t="s">
        <v>129</v>
      </c>
      <c r="C1496" s="63" t="s">
        <v>3025</v>
      </c>
      <c r="D1496" s="63" t="s">
        <v>3033</v>
      </c>
      <c r="E1496" s="108" t="s">
        <v>3034</v>
      </c>
      <c r="F1496" s="62" t="s">
        <v>132</v>
      </c>
    </row>
    <row r="1497" spans="1:6" ht="14.25">
      <c r="A1497" s="61">
        <v>1495</v>
      </c>
      <c r="B1497" s="62" t="s">
        <v>129</v>
      </c>
      <c r="C1497" s="63" t="s">
        <v>3025</v>
      </c>
      <c r="D1497" s="63" t="s">
        <v>3035</v>
      </c>
      <c r="E1497" s="108" t="s">
        <v>3036</v>
      </c>
      <c r="F1497" s="62" t="s">
        <v>132</v>
      </c>
    </row>
    <row r="1498" spans="1:6" ht="14.25">
      <c r="A1498" s="61">
        <v>1496</v>
      </c>
      <c r="B1498" s="62" t="s">
        <v>129</v>
      </c>
      <c r="C1498" s="63" t="s">
        <v>3025</v>
      </c>
      <c r="D1498" s="63" t="s">
        <v>3037</v>
      </c>
      <c r="E1498" s="108" t="s">
        <v>3038</v>
      </c>
      <c r="F1498" s="62" t="s">
        <v>132</v>
      </c>
    </row>
    <row r="1499" spans="1:6" ht="14.25">
      <c r="A1499" s="61">
        <v>1497</v>
      </c>
      <c r="B1499" s="62" t="s">
        <v>129</v>
      </c>
      <c r="C1499" s="63" t="s">
        <v>3025</v>
      </c>
      <c r="D1499" s="63" t="s">
        <v>3039</v>
      </c>
      <c r="E1499" s="108" t="s">
        <v>3040</v>
      </c>
      <c r="F1499" s="62" t="s">
        <v>132</v>
      </c>
    </row>
    <row r="1500" spans="1:6" ht="14.25">
      <c r="A1500" s="61">
        <v>1498</v>
      </c>
      <c r="B1500" s="62" t="s">
        <v>129</v>
      </c>
      <c r="C1500" s="63" t="s">
        <v>3025</v>
      </c>
      <c r="D1500" s="63" t="s">
        <v>3041</v>
      </c>
      <c r="E1500" s="108" t="s">
        <v>3042</v>
      </c>
      <c r="F1500" s="62" t="s">
        <v>132</v>
      </c>
    </row>
    <row r="1501" spans="1:6" ht="14.25">
      <c r="A1501" s="61">
        <v>1499</v>
      </c>
      <c r="B1501" s="62" t="s">
        <v>129</v>
      </c>
      <c r="C1501" s="63" t="s">
        <v>3025</v>
      </c>
      <c r="D1501" s="63" t="s">
        <v>3043</v>
      </c>
      <c r="E1501" s="108" t="s">
        <v>3044</v>
      </c>
      <c r="F1501" s="62" t="s">
        <v>132</v>
      </c>
    </row>
    <row r="1502" spans="1:6" ht="14.25">
      <c r="A1502" s="61">
        <v>1500</v>
      </c>
      <c r="B1502" s="62" t="s">
        <v>129</v>
      </c>
      <c r="C1502" s="63" t="s">
        <v>3025</v>
      </c>
      <c r="D1502" s="63" t="s">
        <v>3045</v>
      </c>
      <c r="E1502" s="108" t="s">
        <v>3046</v>
      </c>
      <c r="F1502" s="62" t="s">
        <v>132</v>
      </c>
    </row>
    <row r="1503" spans="1:6" ht="14.25">
      <c r="A1503" s="61">
        <v>1501</v>
      </c>
      <c r="B1503" s="62" t="s">
        <v>129</v>
      </c>
      <c r="C1503" s="63" t="s">
        <v>3047</v>
      </c>
      <c r="D1503" s="63" t="s">
        <v>3048</v>
      </c>
      <c r="E1503" s="108" t="s">
        <v>3049</v>
      </c>
      <c r="F1503" s="62" t="s">
        <v>132</v>
      </c>
    </row>
    <row r="1504" spans="1:6" ht="14.25">
      <c r="A1504" s="61">
        <v>1502</v>
      </c>
      <c r="B1504" s="62" t="s">
        <v>129</v>
      </c>
      <c r="C1504" s="63" t="s">
        <v>3047</v>
      </c>
      <c r="D1504" s="63" t="s">
        <v>3050</v>
      </c>
      <c r="E1504" s="108" t="s">
        <v>3051</v>
      </c>
      <c r="F1504" s="62" t="s">
        <v>132</v>
      </c>
    </row>
    <row r="1505" spans="1:6" ht="14.25">
      <c r="A1505" s="61">
        <v>1503</v>
      </c>
      <c r="B1505" s="62" t="s">
        <v>129</v>
      </c>
      <c r="C1505" s="63" t="s">
        <v>3047</v>
      </c>
      <c r="D1505" s="63" t="s">
        <v>3052</v>
      </c>
      <c r="E1505" s="108" t="s">
        <v>3053</v>
      </c>
      <c r="F1505" s="62" t="s">
        <v>132</v>
      </c>
    </row>
    <row r="1506" spans="1:6" ht="14.25">
      <c r="A1506" s="61">
        <v>1504</v>
      </c>
      <c r="B1506" s="62" t="s">
        <v>129</v>
      </c>
      <c r="C1506" s="63" t="s">
        <v>3047</v>
      </c>
      <c r="D1506" s="63" t="s">
        <v>2359</v>
      </c>
      <c r="E1506" s="108" t="s">
        <v>3054</v>
      </c>
      <c r="F1506" s="62" t="s">
        <v>132</v>
      </c>
    </row>
    <row r="1507" spans="1:6" ht="14.25">
      <c r="A1507" s="61">
        <v>1505</v>
      </c>
      <c r="B1507" s="62" t="s">
        <v>129</v>
      </c>
      <c r="C1507" s="63" t="s">
        <v>3047</v>
      </c>
      <c r="D1507" s="63" t="s">
        <v>3055</v>
      </c>
      <c r="E1507" s="108" t="s">
        <v>3056</v>
      </c>
      <c r="F1507" s="62" t="s">
        <v>132</v>
      </c>
    </row>
    <row r="1508" spans="1:6" ht="14.25">
      <c r="A1508" s="61">
        <v>1506</v>
      </c>
      <c r="B1508" s="62" t="s">
        <v>129</v>
      </c>
      <c r="C1508" s="63" t="s">
        <v>3047</v>
      </c>
      <c r="D1508" s="63" t="s">
        <v>3057</v>
      </c>
      <c r="E1508" s="108" t="s">
        <v>3058</v>
      </c>
      <c r="F1508" s="62" t="s">
        <v>132</v>
      </c>
    </row>
    <row r="1509" spans="1:6" ht="14.25">
      <c r="A1509" s="61">
        <v>1507</v>
      </c>
      <c r="B1509" s="62" t="s">
        <v>129</v>
      </c>
      <c r="C1509" s="63" t="s">
        <v>3059</v>
      </c>
      <c r="D1509" s="63" t="s">
        <v>2729</v>
      </c>
      <c r="E1509" s="108" t="s">
        <v>3060</v>
      </c>
      <c r="F1509" s="62" t="s">
        <v>132</v>
      </c>
    </row>
    <row r="1510" spans="1:6" ht="14.25">
      <c r="A1510" s="61">
        <v>1508</v>
      </c>
      <c r="B1510" s="62" t="s">
        <v>129</v>
      </c>
      <c r="C1510" s="63" t="s">
        <v>3059</v>
      </c>
      <c r="D1510" s="63" t="s">
        <v>3061</v>
      </c>
      <c r="E1510" s="108" t="s">
        <v>3062</v>
      </c>
      <c r="F1510" s="62" t="s">
        <v>132</v>
      </c>
    </row>
    <row r="1511" spans="1:6" ht="14.25">
      <c r="A1511" s="61">
        <v>1509</v>
      </c>
      <c r="B1511" s="62" t="s">
        <v>129</v>
      </c>
      <c r="C1511" s="63" t="s">
        <v>3059</v>
      </c>
      <c r="D1511" s="63" t="s">
        <v>3063</v>
      </c>
      <c r="E1511" s="108" t="s">
        <v>3064</v>
      </c>
      <c r="F1511" s="62" t="s">
        <v>132</v>
      </c>
    </row>
    <row r="1512" spans="1:6" ht="14.25">
      <c r="A1512" s="61">
        <v>1510</v>
      </c>
      <c r="B1512" s="62" t="s">
        <v>129</v>
      </c>
      <c r="C1512" s="63" t="s">
        <v>3059</v>
      </c>
      <c r="D1512" s="63" t="s">
        <v>3065</v>
      </c>
      <c r="E1512" s="108" t="s">
        <v>3066</v>
      </c>
      <c r="F1512" s="62" t="s">
        <v>132</v>
      </c>
    </row>
    <row r="1513" spans="1:6" ht="14.25">
      <c r="A1513" s="61">
        <v>1511</v>
      </c>
      <c r="B1513" s="62" t="s">
        <v>129</v>
      </c>
      <c r="C1513" s="63" t="s">
        <v>3059</v>
      </c>
      <c r="D1513" s="63" t="s">
        <v>3067</v>
      </c>
      <c r="E1513" s="108" t="s">
        <v>3068</v>
      </c>
      <c r="F1513" s="62" t="s">
        <v>132</v>
      </c>
    </row>
    <row r="1514" spans="1:6" ht="14.25">
      <c r="A1514" s="61">
        <v>1512</v>
      </c>
      <c r="B1514" s="62" t="s">
        <v>129</v>
      </c>
      <c r="C1514" s="63" t="s">
        <v>3059</v>
      </c>
      <c r="D1514" s="63" t="s">
        <v>3069</v>
      </c>
      <c r="E1514" s="108" t="s">
        <v>3070</v>
      </c>
      <c r="F1514" s="62" t="s">
        <v>132</v>
      </c>
    </row>
    <row r="1515" spans="1:6" ht="14.25">
      <c r="A1515" s="61">
        <v>1513</v>
      </c>
      <c r="B1515" s="62" t="s">
        <v>129</v>
      </c>
      <c r="C1515" s="63" t="s">
        <v>3071</v>
      </c>
      <c r="D1515" s="63" t="s">
        <v>3071</v>
      </c>
      <c r="E1515" s="108" t="s">
        <v>3072</v>
      </c>
      <c r="F1515" s="62" t="s">
        <v>132</v>
      </c>
    </row>
    <row r="1516" spans="1:6" ht="14.25">
      <c r="A1516" s="61">
        <v>1514</v>
      </c>
      <c r="B1516" s="62" t="s">
        <v>129</v>
      </c>
      <c r="C1516" s="63" t="s">
        <v>3071</v>
      </c>
      <c r="D1516" s="63" t="s">
        <v>3073</v>
      </c>
      <c r="E1516" s="108" t="s">
        <v>3074</v>
      </c>
      <c r="F1516" s="62" t="s">
        <v>132</v>
      </c>
    </row>
    <row r="1517" spans="1:6" ht="14.25">
      <c r="A1517" s="61">
        <v>1515</v>
      </c>
      <c r="B1517" s="62" t="s">
        <v>129</v>
      </c>
      <c r="C1517" s="63" t="s">
        <v>3071</v>
      </c>
      <c r="D1517" s="63" t="s">
        <v>3075</v>
      </c>
      <c r="E1517" s="108" t="s">
        <v>3076</v>
      </c>
      <c r="F1517" s="62" t="s">
        <v>132</v>
      </c>
    </row>
    <row r="1518" spans="1:6" ht="14.25">
      <c r="A1518" s="61">
        <v>1516</v>
      </c>
      <c r="B1518" s="62" t="s">
        <v>129</v>
      </c>
      <c r="C1518" s="63" t="s">
        <v>3071</v>
      </c>
      <c r="D1518" s="63" t="s">
        <v>3077</v>
      </c>
      <c r="E1518" s="108" t="s">
        <v>3078</v>
      </c>
      <c r="F1518" s="62" t="s">
        <v>132</v>
      </c>
    </row>
    <row r="1519" spans="1:6" ht="14.25">
      <c r="A1519" s="61">
        <v>1517</v>
      </c>
      <c r="B1519" s="62" t="s">
        <v>129</v>
      </c>
      <c r="C1519" s="63" t="s">
        <v>3079</v>
      </c>
      <c r="D1519" s="63" t="s">
        <v>3079</v>
      </c>
      <c r="E1519" s="108" t="s">
        <v>3080</v>
      </c>
      <c r="F1519" s="62" t="s">
        <v>132</v>
      </c>
    </row>
    <row r="1520" spans="1:6" ht="14.25">
      <c r="A1520" s="61">
        <v>1518</v>
      </c>
      <c r="B1520" s="62" t="s">
        <v>129</v>
      </c>
      <c r="C1520" s="63" t="s">
        <v>3079</v>
      </c>
      <c r="D1520" s="63" t="s">
        <v>3081</v>
      </c>
      <c r="E1520" s="108" t="s">
        <v>3082</v>
      </c>
      <c r="F1520" s="62" t="s">
        <v>132</v>
      </c>
    </row>
    <row r="1521" spans="1:6" ht="14.25">
      <c r="A1521" s="61">
        <v>1519</v>
      </c>
      <c r="B1521" s="62" t="s">
        <v>129</v>
      </c>
      <c r="C1521" s="63" t="s">
        <v>3079</v>
      </c>
      <c r="D1521" s="63" t="s">
        <v>3083</v>
      </c>
      <c r="E1521" s="108" t="s">
        <v>3084</v>
      </c>
      <c r="F1521" s="62" t="s">
        <v>132</v>
      </c>
    </row>
    <row r="1522" spans="1:6" ht="14.25">
      <c r="A1522" s="61">
        <v>1520</v>
      </c>
      <c r="B1522" s="62" t="s">
        <v>129</v>
      </c>
      <c r="C1522" s="63" t="s">
        <v>3079</v>
      </c>
      <c r="D1522" s="63" t="s">
        <v>3085</v>
      </c>
      <c r="E1522" s="108" t="s">
        <v>3086</v>
      </c>
      <c r="F1522" s="62" t="s">
        <v>132</v>
      </c>
    </row>
    <row r="1523" spans="1:6" ht="14.25">
      <c r="A1523" s="61">
        <v>1521</v>
      </c>
      <c r="B1523" s="62" t="s">
        <v>129</v>
      </c>
      <c r="C1523" s="63" t="s">
        <v>3087</v>
      </c>
      <c r="D1523" s="63" t="s">
        <v>3088</v>
      </c>
      <c r="E1523" s="108" t="s">
        <v>3089</v>
      </c>
      <c r="F1523" s="62" t="s">
        <v>132</v>
      </c>
    </row>
    <row r="1524" spans="1:6" ht="14.25">
      <c r="A1524" s="61">
        <v>1522</v>
      </c>
      <c r="B1524" s="62" t="s">
        <v>129</v>
      </c>
      <c r="C1524" s="63" t="s">
        <v>3087</v>
      </c>
      <c r="D1524" s="63" t="s">
        <v>3090</v>
      </c>
      <c r="E1524" s="108" t="s">
        <v>3091</v>
      </c>
      <c r="F1524" s="62" t="s">
        <v>132</v>
      </c>
    </row>
    <row r="1525" spans="1:6" ht="14.25">
      <c r="A1525" s="61">
        <v>1523</v>
      </c>
      <c r="B1525" s="62" t="s">
        <v>129</v>
      </c>
      <c r="C1525" s="63" t="s">
        <v>3087</v>
      </c>
      <c r="D1525" s="63" t="s">
        <v>3092</v>
      </c>
      <c r="E1525" s="108" t="s">
        <v>3093</v>
      </c>
      <c r="F1525" s="62" t="s">
        <v>132</v>
      </c>
    </row>
    <row r="1526" spans="1:6" ht="14.25">
      <c r="A1526" s="61">
        <v>1524</v>
      </c>
      <c r="B1526" s="62" t="s">
        <v>129</v>
      </c>
      <c r="C1526" s="63" t="s">
        <v>3087</v>
      </c>
      <c r="D1526" s="63" t="s">
        <v>3094</v>
      </c>
      <c r="E1526" s="108" t="s">
        <v>3095</v>
      </c>
      <c r="F1526" s="62" t="s">
        <v>132</v>
      </c>
    </row>
    <row r="1527" spans="1:6" ht="14.25">
      <c r="A1527" s="61">
        <v>1525</v>
      </c>
      <c r="B1527" s="62" t="s">
        <v>129</v>
      </c>
      <c r="C1527" s="63" t="s">
        <v>3096</v>
      </c>
      <c r="D1527" s="63" t="s">
        <v>3097</v>
      </c>
      <c r="E1527" s="108" t="s">
        <v>3098</v>
      </c>
      <c r="F1527" s="62" t="s">
        <v>132</v>
      </c>
    </row>
    <row r="1528" spans="1:6" ht="14.25">
      <c r="A1528" s="61">
        <v>1526</v>
      </c>
      <c r="B1528" s="62" t="s">
        <v>129</v>
      </c>
      <c r="C1528" s="63" t="s">
        <v>3096</v>
      </c>
      <c r="D1528" s="63" t="s">
        <v>3099</v>
      </c>
      <c r="E1528" s="108" t="s">
        <v>3100</v>
      </c>
      <c r="F1528" s="62" t="s">
        <v>132</v>
      </c>
    </row>
    <row r="1529" spans="1:6" ht="14.25">
      <c r="A1529" s="61">
        <v>1527</v>
      </c>
      <c r="B1529" s="62" t="s">
        <v>129</v>
      </c>
      <c r="C1529" s="63" t="s">
        <v>3096</v>
      </c>
      <c r="D1529" s="63" t="s">
        <v>3096</v>
      </c>
      <c r="E1529" s="108" t="s">
        <v>3101</v>
      </c>
      <c r="F1529" s="62" t="s">
        <v>132</v>
      </c>
    </row>
    <row r="1530" spans="1:6" ht="14.25">
      <c r="A1530" s="61">
        <v>1528</v>
      </c>
      <c r="B1530" s="62" t="s">
        <v>129</v>
      </c>
      <c r="C1530" s="63" t="s">
        <v>3102</v>
      </c>
      <c r="D1530" s="63" t="s">
        <v>3103</v>
      </c>
      <c r="E1530" s="108" t="s">
        <v>3104</v>
      </c>
      <c r="F1530" s="62" t="s">
        <v>132</v>
      </c>
    </row>
    <row r="1531" spans="1:6" ht="14.25">
      <c r="A1531" s="61">
        <v>1529</v>
      </c>
      <c r="B1531" s="62" t="s">
        <v>129</v>
      </c>
      <c r="C1531" s="63" t="s">
        <v>3102</v>
      </c>
      <c r="D1531" s="63" t="s">
        <v>3105</v>
      </c>
      <c r="E1531" s="108" t="s">
        <v>3106</v>
      </c>
      <c r="F1531" s="62" t="s">
        <v>132</v>
      </c>
    </row>
    <row r="1532" spans="1:6" ht="14.25">
      <c r="A1532" s="61">
        <v>1530</v>
      </c>
      <c r="B1532" s="62" t="s">
        <v>129</v>
      </c>
      <c r="C1532" s="63" t="s">
        <v>3102</v>
      </c>
      <c r="D1532" s="63" t="s">
        <v>3107</v>
      </c>
      <c r="E1532" s="108" t="s">
        <v>3108</v>
      </c>
      <c r="F1532" s="62" t="s">
        <v>132</v>
      </c>
    </row>
    <row r="1533" spans="1:6" ht="14.25">
      <c r="A1533" s="61">
        <v>1531</v>
      </c>
      <c r="B1533" s="62" t="s">
        <v>129</v>
      </c>
      <c r="C1533" s="63" t="s">
        <v>3102</v>
      </c>
      <c r="D1533" s="63" t="s">
        <v>3109</v>
      </c>
      <c r="E1533" s="108" t="s">
        <v>3110</v>
      </c>
      <c r="F1533" s="62" t="s">
        <v>132</v>
      </c>
    </row>
    <row r="1534" spans="1:6" ht="14.25">
      <c r="A1534" s="61">
        <v>1532</v>
      </c>
      <c r="B1534" s="62" t="s">
        <v>129</v>
      </c>
      <c r="C1534" s="63" t="s">
        <v>3102</v>
      </c>
      <c r="D1534" s="63" t="s">
        <v>247</v>
      </c>
      <c r="E1534" s="108" t="s">
        <v>3111</v>
      </c>
      <c r="F1534" s="62" t="s">
        <v>132</v>
      </c>
    </row>
    <row r="1535" spans="1:6" ht="14.25">
      <c r="A1535" s="61">
        <v>1533</v>
      </c>
      <c r="B1535" s="62" t="s">
        <v>129</v>
      </c>
      <c r="C1535" s="63" t="s">
        <v>3102</v>
      </c>
      <c r="D1535" s="63" t="s">
        <v>3112</v>
      </c>
      <c r="E1535" s="108" t="s">
        <v>3113</v>
      </c>
      <c r="F1535" s="62" t="s">
        <v>132</v>
      </c>
    </row>
    <row r="1536" spans="1:6" ht="14.25">
      <c r="A1536" s="61">
        <v>1534</v>
      </c>
      <c r="B1536" s="62" t="s">
        <v>129</v>
      </c>
      <c r="C1536" s="63" t="s">
        <v>3102</v>
      </c>
      <c r="D1536" s="63" t="s">
        <v>790</v>
      </c>
      <c r="E1536" s="108" t="s">
        <v>3114</v>
      </c>
      <c r="F1536" s="62" t="s">
        <v>132</v>
      </c>
    </row>
    <row r="1537" spans="1:6" ht="14.25">
      <c r="A1537" s="61">
        <v>1535</v>
      </c>
      <c r="B1537" s="62" t="s">
        <v>129</v>
      </c>
      <c r="C1537" s="63" t="s">
        <v>3115</v>
      </c>
      <c r="D1537" s="63" t="s">
        <v>3116</v>
      </c>
      <c r="E1537" s="108" t="s">
        <v>3117</v>
      </c>
      <c r="F1537" s="62" t="s">
        <v>132</v>
      </c>
    </row>
    <row r="1538" spans="1:6" ht="14.25">
      <c r="A1538" s="61">
        <v>1536</v>
      </c>
      <c r="B1538" s="62" t="s">
        <v>129</v>
      </c>
      <c r="C1538" s="63" t="s">
        <v>3115</v>
      </c>
      <c r="D1538" s="63" t="s">
        <v>3118</v>
      </c>
      <c r="E1538" s="108" t="s">
        <v>3119</v>
      </c>
      <c r="F1538" s="62" t="s">
        <v>132</v>
      </c>
    </row>
    <row r="1539" spans="1:6" ht="14.25">
      <c r="A1539" s="61">
        <v>1537</v>
      </c>
      <c r="B1539" s="62" t="s">
        <v>129</v>
      </c>
      <c r="C1539" s="63" t="s">
        <v>3115</v>
      </c>
      <c r="D1539" s="63" t="s">
        <v>3120</v>
      </c>
      <c r="E1539" s="108" t="s">
        <v>3121</v>
      </c>
      <c r="F1539" s="62" t="s">
        <v>132</v>
      </c>
    </row>
    <row r="1540" spans="1:6" ht="14.25">
      <c r="A1540" s="61">
        <v>1538</v>
      </c>
      <c r="B1540" s="62" t="s">
        <v>129</v>
      </c>
      <c r="C1540" s="63" t="s">
        <v>3115</v>
      </c>
      <c r="D1540" s="63" t="s">
        <v>3122</v>
      </c>
      <c r="E1540" s="108" t="s">
        <v>3123</v>
      </c>
      <c r="F1540" s="62" t="s">
        <v>132</v>
      </c>
    </row>
    <row r="1541" spans="1:6" ht="14.25">
      <c r="A1541" s="61">
        <v>1539</v>
      </c>
      <c r="B1541" s="62" t="s">
        <v>129</v>
      </c>
      <c r="C1541" s="63" t="s">
        <v>3115</v>
      </c>
      <c r="D1541" s="63" t="s">
        <v>3124</v>
      </c>
      <c r="E1541" s="108" t="s">
        <v>3125</v>
      </c>
      <c r="F1541" s="62" t="s">
        <v>132</v>
      </c>
    </row>
    <row r="1542" spans="1:6" ht="14.25">
      <c r="A1542" s="61">
        <v>1540</v>
      </c>
      <c r="B1542" s="62" t="s">
        <v>129</v>
      </c>
      <c r="C1542" s="63" t="s">
        <v>3115</v>
      </c>
      <c r="D1542" s="63" t="s">
        <v>3126</v>
      </c>
      <c r="E1542" s="108" t="s">
        <v>3127</v>
      </c>
      <c r="F1542" s="62" t="s">
        <v>132</v>
      </c>
    </row>
    <row r="1543" spans="1:6" ht="14.25">
      <c r="A1543" s="61">
        <v>1541</v>
      </c>
      <c r="B1543" s="62" t="s">
        <v>129</v>
      </c>
      <c r="C1543" s="63" t="s">
        <v>3115</v>
      </c>
      <c r="D1543" s="63" t="s">
        <v>3128</v>
      </c>
      <c r="E1543" s="108" t="s">
        <v>3129</v>
      </c>
      <c r="F1543" s="62" t="s">
        <v>132</v>
      </c>
    </row>
    <row r="1544" spans="1:6" ht="14.25">
      <c r="A1544" s="61">
        <v>1542</v>
      </c>
      <c r="B1544" s="62" t="s">
        <v>129</v>
      </c>
      <c r="C1544" s="63" t="s">
        <v>3115</v>
      </c>
      <c r="D1544" s="63" t="s">
        <v>3130</v>
      </c>
      <c r="E1544" s="108" t="s">
        <v>3131</v>
      </c>
      <c r="F1544" s="62" t="s">
        <v>132</v>
      </c>
    </row>
    <row r="1545" spans="1:6" ht="14.25">
      <c r="A1545" s="61">
        <v>1543</v>
      </c>
      <c r="B1545" s="62" t="s">
        <v>129</v>
      </c>
      <c r="C1545" s="63" t="s">
        <v>3115</v>
      </c>
      <c r="D1545" s="63" t="s">
        <v>3132</v>
      </c>
      <c r="E1545" s="108" t="s">
        <v>3133</v>
      </c>
      <c r="F1545" s="62" t="s">
        <v>132</v>
      </c>
    </row>
    <row r="1546" spans="1:6" ht="14.25">
      <c r="A1546" s="61">
        <v>1544</v>
      </c>
      <c r="B1546" s="62" t="s">
        <v>129</v>
      </c>
      <c r="C1546" s="63" t="s">
        <v>3115</v>
      </c>
      <c r="D1546" s="63" t="s">
        <v>3134</v>
      </c>
      <c r="E1546" s="108" t="s">
        <v>3135</v>
      </c>
      <c r="F1546" s="62" t="s">
        <v>132</v>
      </c>
    </row>
    <row r="1547" spans="1:6" ht="14.25">
      <c r="A1547" s="61">
        <v>1545</v>
      </c>
      <c r="B1547" s="62" t="s">
        <v>129</v>
      </c>
      <c r="C1547" s="63" t="s">
        <v>3115</v>
      </c>
      <c r="D1547" s="63" t="s">
        <v>3136</v>
      </c>
      <c r="E1547" s="108" t="s">
        <v>3137</v>
      </c>
      <c r="F1547" s="62" t="s">
        <v>132</v>
      </c>
    </row>
    <row r="1548" spans="1:6" ht="14.25">
      <c r="A1548" s="61">
        <v>1546</v>
      </c>
      <c r="B1548" s="62" t="s">
        <v>129</v>
      </c>
      <c r="C1548" s="63" t="s">
        <v>3138</v>
      </c>
      <c r="D1548" s="63" t="s">
        <v>3138</v>
      </c>
      <c r="E1548" s="108" t="s">
        <v>3139</v>
      </c>
      <c r="F1548" s="62" t="s">
        <v>132</v>
      </c>
    </row>
    <row r="1549" spans="1:6" ht="14.25">
      <c r="A1549" s="61">
        <v>1547</v>
      </c>
      <c r="B1549" s="62" t="s">
        <v>129</v>
      </c>
      <c r="C1549" s="63" t="s">
        <v>3138</v>
      </c>
      <c r="D1549" s="63" t="s">
        <v>3140</v>
      </c>
      <c r="E1549" s="108" t="s">
        <v>3141</v>
      </c>
      <c r="F1549" s="62" t="s">
        <v>132</v>
      </c>
    </row>
    <row r="1550" spans="1:6" ht="14.25">
      <c r="A1550" s="61">
        <v>1548</v>
      </c>
      <c r="B1550" s="62" t="s">
        <v>129</v>
      </c>
      <c r="C1550" s="63" t="s">
        <v>3138</v>
      </c>
      <c r="D1550" s="63" t="s">
        <v>3142</v>
      </c>
      <c r="E1550" s="108" t="s">
        <v>3143</v>
      </c>
      <c r="F1550" s="62" t="s">
        <v>132</v>
      </c>
    </row>
    <row r="1551" spans="1:6" ht="14.25">
      <c r="A1551" s="61">
        <v>1549</v>
      </c>
      <c r="B1551" s="62" t="s">
        <v>129</v>
      </c>
      <c r="C1551" s="63" t="s">
        <v>3144</v>
      </c>
      <c r="D1551" s="63" t="s">
        <v>3145</v>
      </c>
      <c r="E1551" s="108" t="s">
        <v>3146</v>
      </c>
      <c r="F1551" s="62" t="s">
        <v>132</v>
      </c>
    </row>
    <row r="1552" spans="1:6" ht="14.25">
      <c r="A1552" s="61">
        <v>1550</v>
      </c>
      <c r="B1552" s="62" t="s">
        <v>129</v>
      </c>
      <c r="C1552" s="63" t="s">
        <v>3144</v>
      </c>
      <c r="D1552" s="63" t="s">
        <v>3147</v>
      </c>
      <c r="E1552" s="108" t="s">
        <v>3148</v>
      </c>
      <c r="F1552" s="62" t="s">
        <v>132</v>
      </c>
    </row>
    <row r="1553" spans="1:6" ht="14.25">
      <c r="A1553" s="61">
        <v>1551</v>
      </c>
      <c r="B1553" s="62" t="s">
        <v>129</v>
      </c>
      <c r="C1553" s="63" t="s">
        <v>3144</v>
      </c>
      <c r="D1553" s="63" t="s">
        <v>3149</v>
      </c>
      <c r="E1553" s="108" t="s">
        <v>3150</v>
      </c>
      <c r="F1553" s="62" t="s">
        <v>132</v>
      </c>
    </row>
    <row r="1554" spans="1:6" ht="14.25">
      <c r="A1554" s="61">
        <v>1552</v>
      </c>
      <c r="B1554" s="62" t="s">
        <v>129</v>
      </c>
      <c r="C1554" s="63" t="s">
        <v>3144</v>
      </c>
      <c r="D1554" s="63" t="s">
        <v>3151</v>
      </c>
      <c r="E1554" s="108" t="s">
        <v>3152</v>
      </c>
      <c r="F1554" s="62" t="s">
        <v>132</v>
      </c>
    </row>
    <row r="1555" spans="1:6" ht="14.25">
      <c r="A1555" s="61">
        <v>1553</v>
      </c>
      <c r="B1555" s="62" t="s">
        <v>129</v>
      </c>
      <c r="C1555" s="63" t="s">
        <v>3144</v>
      </c>
      <c r="D1555" s="63" t="s">
        <v>3153</v>
      </c>
      <c r="E1555" s="108" t="s">
        <v>3154</v>
      </c>
      <c r="F1555" s="62" t="s">
        <v>132</v>
      </c>
    </row>
    <row r="1556" spans="1:6" ht="14.25">
      <c r="A1556" s="61">
        <v>1554</v>
      </c>
      <c r="B1556" s="62" t="s">
        <v>129</v>
      </c>
      <c r="C1556" s="63" t="s">
        <v>3144</v>
      </c>
      <c r="D1556" s="63" t="s">
        <v>3155</v>
      </c>
      <c r="E1556" s="108" t="s">
        <v>3156</v>
      </c>
      <c r="F1556" s="62" t="s">
        <v>132</v>
      </c>
    </row>
    <row r="1557" spans="1:6" ht="14.25">
      <c r="A1557" s="61">
        <v>1555</v>
      </c>
      <c r="B1557" s="62" t="s">
        <v>129</v>
      </c>
      <c r="C1557" s="63" t="s">
        <v>3144</v>
      </c>
      <c r="D1557" s="63" t="s">
        <v>1699</v>
      </c>
      <c r="E1557" s="108" t="s">
        <v>3157</v>
      </c>
      <c r="F1557" s="62" t="s">
        <v>132</v>
      </c>
    </row>
    <row r="1558" spans="1:6" ht="14.25">
      <c r="A1558" s="61">
        <v>1556</v>
      </c>
      <c r="B1558" s="62" t="s">
        <v>129</v>
      </c>
      <c r="C1558" s="63" t="s">
        <v>3144</v>
      </c>
      <c r="D1558" s="63" t="s">
        <v>3158</v>
      </c>
      <c r="E1558" s="108" t="s">
        <v>3159</v>
      </c>
      <c r="F1558" s="62" t="s">
        <v>132</v>
      </c>
    </row>
    <row r="1559" spans="1:6" ht="14.25">
      <c r="A1559" s="61">
        <v>1557</v>
      </c>
      <c r="B1559" s="62" t="s">
        <v>129</v>
      </c>
      <c r="C1559" s="63" t="s">
        <v>3144</v>
      </c>
      <c r="D1559" s="63" t="s">
        <v>3160</v>
      </c>
      <c r="E1559" s="108" t="s">
        <v>3161</v>
      </c>
      <c r="F1559" s="62" t="s">
        <v>132</v>
      </c>
    </row>
    <row r="1560" spans="1:6" ht="14.25">
      <c r="A1560" s="61">
        <v>1558</v>
      </c>
      <c r="B1560" s="62" t="s">
        <v>129</v>
      </c>
      <c r="C1560" s="63" t="s">
        <v>3144</v>
      </c>
      <c r="D1560" s="63" t="s">
        <v>3162</v>
      </c>
      <c r="E1560" s="108" t="s">
        <v>3163</v>
      </c>
      <c r="F1560" s="62" t="s">
        <v>132</v>
      </c>
    </row>
    <row r="1561" spans="1:6" ht="14.25">
      <c r="A1561" s="61">
        <v>1559</v>
      </c>
      <c r="B1561" s="62" t="s">
        <v>129</v>
      </c>
      <c r="C1561" s="63" t="s">
        <v>3144</v>
      </c>
      <c r="D1561" s="63" t="s">
        <v>3164</v>
      </c>
      <c r="E1561" s="108" t="s">
        <v>3165</v>
      </c>
      <c r="F1561" s="62" t="s">
        <v>132</v>
      </c>
    </row>
    <row r="1562" spans="1:6" ht="14.25">
      <c r="A1562" s="61">
        <v>1560</v>
      </c>
      <c r="B1562" s="62" t="s">
        <v>129</v>
      </c>
      <c r="C1562" s="63" t="s">
        <v>3144</v>
      </c>
      <c r="D1562" s="63" t="s">
        <v>3166</v>
      </c>
      <c r="E1562" s="108" t="s">
        <v>3167</v>
      </c>
      <c r="F1562" s="62" t="s">
        <v>132</v>
      </c>
    </row>
    <row r="1563" spans="1:6" ht="14.25">
      <c r="A1563" s="61">
        <v>1561</v>
      </c>
      <c r="B1563" s="62" t="s">
        <v>129</v>
      </c>
      <c r="C1563" s="63" t="s">
        <v>3144</v>
      </c>
      <c r="D1563" s="63" t="s">
        <v>2418</v>
      </c>
      <c r="E1563" s="108" t="s">
        <v>3168</v>
      </c>
      <c r="F1563" s="62" t="s">
        <v>132</v>
      </c>
    </row>
    <row r="1564" spans="1:6" ht="14.25">
      <c r="A1564" s="61">
        <v>1562</v>
      </c>
      <c r="B1564" s="62" t="s">
        <v>129</v>
      </c>
      <c r="C1564" s="63" t="s">
        <v>3169</v>
      </c>
      <c r="D1564" s="63" t="s">
        <v>3170</v>
      </c>
      <c r="E1564" s="108" t="s">
        <v>3171</v>
      </c>
      <c r="F1564" s="62" t="s">
        <v>132</v>
      </c>
    </row>
    <row r="1565" spans="1:6" ht="14.25">
      <c r="A1565" s="61">
        <v>1563</v>
      </c>
      <c r="B1565" s="62" t="s">
        <v>129</v>
      </c>
      <c r="C1565" s="63" t="s">
        <v>3169</v>
      </c>
      <c r="D1565" s="63" t="s">
        <v>3172</v>
      </c>
      <c r="E1565" s="108" t="s">
        <v>3173</v>
      </c>
      <c r="F1565" s="62" t="s">
        <v>132</v>
      </c>
    </row>
    <row r="1566" spans="1:6" ht="14.25">
      <c r="A1566" s="61">
        <v>1564</v>
      </c>
      <c r="B1566" s="62" t="s">
        <v>129</v>
      </c>
      <c r="C1566" s="63" t="s">
        <v>3169</v>
      </c>
      <c r="D1566" s="63" t="s">
        <v>3174</v>
      </c>
      <c r="E1566" s="108" t="s">
        <v>3175</v>
      </c>
      <c r="F1566" s="62" t="s">
        <v>132</v>
      </c>
    </row>
    <row r="1567" spans="1:6" ht="14.25">
      <c r="A1567" s="61">
        <v>1565</v>
      </c>
      <c r="B1567" s="62" t="s">
        <v>129</v>
      </c>
      <c r="C1567" s="63" t="s">
        <v>3169</v>
      </c>
      <c r="D1567" s="63" t="s">
        <v>3176</v>
      </c>
      <c r="E1567" s="108" t="s">
        <v>3177</v>
      </c>
      <c r="F1567" s="62" t="s">
        <v>132</v>
      </c>
    </row>
    <row r="1568" spans="1:6" ht="14.25">
      <c r="A1568" s="61">
        <v>1566</v>
      </c>
      <c r="B1568" s="62" t="s">
        <v>129</v>
      </c>
      <c r="C1568" s="63" t="s">
        <v>3169</v>
      </c>
      <c r="D1568" s="63" t="s">
        <v>3178</v>
      </c>
      <c r="E1568" s="108" t="s">
        <v>3179</v>
      </c>
      <c r="F1568" s="62" t="s">
        <v>132</v>
      </c>
    </row>
    <row r="1569" spans="1:6" ht="14.25">
      <c r="A1569" s="61">
        <v>1567</v>
      </c>
      <c r="B1569" s="62" t="s">
        <v>129</v>
      </c>
      <c r="C1569" s="63" t="s">
        <v>3169</v>
      </c>
      <c r="D1569" s="63" t="s">
        <v>3180</v>
      </c>
      <c r="E1569" s="108" t="s">
        <v>3181</v>
      </c>
      <c r="F1569" s="62" t="s">
        <v>132</v>
      </c>
    </row>
    <row r="1570" spans="1:6" ht="14.25">
      <c r="A1570" s="61">
        <v>1568</v>
      </c>
      <c r="B1570" s="62" t="s">
        <v>129</v>
      </c>
      <c r="C1570" s="63" t="s">
        <v>3169</v>
      </c>
      <c r="D1570" s="63" t="s">
        <v>3182</v>
      </c>
      <c r="E1570" s="108" t="s">
        <v>3183</v>
      </c>
      <c r="F1570" s="62" t="s">
        <v>132</v>
      </c>
    </row>
    <row r="1571" spans="1:6" ht="14.25">
      <c r="A1571" s="61">
        <v>1569</v>
      </c>
      <c r="B1571" s="62" t="s">
        <v>129</v>
      </c>
      <c r="C1571" s="63" t="s">
        <v>3169</v>
      </c>
      <c r="D1571" s="63" t="s">
        <v>795</v>
      </c>
      <c r="E1571" s="108" t="s">
        <v>3184</v>
      </c>
      <c r="F1571" s="62" t="s">
        <v>132</v>
      </c>
    </row>
    <row r="1572" spans="1:6" ht="14.25">
      <c r="A1572" s="61">
        <v>1570</v>
      </c>
      <c r="B1572" s="62" t="s">
        <v>129</v>
      </c>
      <c r="C1572" s="63" t="s">
        <v>3185</v>
      </c>
      <c r="D1572" s="63" t="s">
        <v>3185</v>
      </c>
      <c r="E1572" s="108" t="s">
        <v>3186</v>
      </c>
      <c r="F1572" s="62" t="s">
        <v>132</v>
      </c>
    </row>
    <row r="1573" spans="1:6" ht="14.25">
      <c r="A1573" s="61">
        <v>1571</v>
      </c>
      <c r="B1573" s="62" t="s">
        <v>129</v>
      </c>
      <c r="C1573" s="63" t="s">
        <v>3185</v>
      </c>
      <c r="D1573" s="63" t="s">
        <v>3187</v>
      </c>
      <c r="E1573" s="108" t="s">
        <v>3188</v>
      </c>
      <c r="F1573" s="62" t="s">
        <v>132</v>
      </c>
    </row>
    <row r="1574" spans="1:6" ht="14.25">
      <c r="A1574" s="61">
        <v>1572</v>
      </c>
      <c r="B1574" s="62" t="s">
        <v>129</v>
      </c>
      <c r="C1574" s="63" t="s">
        <v>3185</v>
      </c>
      <c r="D1574" s="63" t="s">
        <v>3189</v>
      </c>
      <c r="E1574" s="108" t="s">
        <v>3190</v>
      </c>
      <c r="F1574" s="62" t="s">
        <v>132</v>
      </c>
    </row>
    <row r="1575" spans="1:6" ht="14.25">
      <c r="A1575" s="61">
        <v>1573</v>
      </c>
      <c r="B1575" s="62" t="s">
        <v>129</v>
      </c>
      <c r="C1575" s="63" t="s">
        <v>3185</v>
      </c>
      <c r="D1575" s="63" t="s">
        <v>3191</v>
      </c>
      <c r="E1575" s="108" t="s">
        <v>3192</v>
      </c>
      <c r="F1575" s="62" t="s">
        <v>132</v>
      </c>
    </row>
    <row r="1576" spans="1:6" ht="14.25">
      <c r="A1576" s="61">
        <v>1574</v>
      </c>
      <c r="B1576" s="62" t="s">
        <v>129</v>
      </c>
      <c r="C1576" s="63" t="s">
        <v>3185</v>
      </c>
      <c r="D1576" s="63" t="s">
        <v>3193</v>
      </c>
      <c r="E1576" s="108" t="s">
        <v>3194</v>
      </c>
      <c r="F1576" s="62" t="s">
        <v>132</v>
      </c>
    </row>
    <row r="1577" spans="1:6" ht="14.25">
      <c r="A1577" s="61">
        <v>1575</v>
      </c>
      <c r="B1577" s="62" t="s">
        <v>129</v>
      </c>
      <c r="C1577" s="63" t="s">
        <v>3185</v>
      </c>
      <c r="D1577" s="63" t="s">
        <v>3195</v>
      </c>
      <c r="E1577" s="108" t="s">
        <v>3196</v>
      </c>
      <c r="F1577" s="62" t="s">
        <v>132</v>
      </c>
    </row>
    <row r="1578" spans="1:6" ht="14.25">
      <c r="A1578" s="61">
        <v>1576</v>
      </c>
      <c r="B1578" s="62" t="s">
        <v>129</v>
      </c>
      <c r="C1578" s="63" t="s">
        <v>3185</v>
      </c>
      <c r="D1578" s="63" t="s">
        <v>3197</v>
      </c>
      <c r="E1578" s="108" t="s">
        <v>3198</v>
      </c>
      <c r="F1578" s="62" t="s">
        <v>132</v>
      </c>
    </row>
    <row r="1579" spans="1:6" ht="14.25">
      <c r="A1579" s="61">
        <v>1577</v>
      </c>
      <c r="B1579" s="62" t="s">
        <v>129</v>
      </c>
      <c r="C1579" s="63" t="s">
        <v>3185</v>
      </c>
      <c r="D1579" s="63" t="s">
        <v>3199</v>
      </c>
      <c r="E1579" s="108" t="s">
        <v>3200</v>
      </c>
      <c r="F1579" s="62" t="s">
        <v>132</v>
      </c>
    </row>
    <row r="1580" spans="1:6" ht="14.25">
      <c r="A1580" s="61">
        <v>1578</v>
      </c>
      <c r="B1580" s="62" t="s">
        <v>129</v>
      </c>
      <c r="C1580" s="63" t="s">
        <v>3201</v>
      </c>
      <c r="D1580" s="63" t="s">
        <v>3201</v>
      </c>
      <c r="E1580" s="108" t="s">
        <v>3202</v>
      </c>
      <c r="F1580" s="62" t="s">
        <v>132</v>
      </c>
    </row>
    <row r="1581" spans="1:6" ht="14.25">
      <c r="A1581" s="61">
        <v>1579</v>
      </c>
      <c r="B1581" s="62" t="s">
        <v>129</v>
      </c>
      <c r="C1581" s="63" t="s">
        <v>3201</v>
      </c>
      <c r="D1581" s="63" t="s">
        <v>901</v>
      </c>
      <c r="E1581" s="108" t="s">
        <v>3203</v>
      </c>
      <c r="F1581" s="62" t="s">
        <v>132</v>
      </c>
    </row>
    <row r="1582" spans="1:6" ht="14.25">
      <c r="A1582" s="61">
        <v>1580</v>
      </c>
      <c r="B1582" s="62" t="s">
        <v>129</v>
      </c>
      <c r="C1582" s="63" t="s">
        <v>3201</v>
      </c>
      <c r="D1582" s="63" t="s">
        <v>3204</v>
      </c>
      <c r="E1582" s="108" t="s">
        <v>3205</v>
      </c>
      <c r="F1582" s="62" t="s">
        <v>132</v>
      </c>
    </row>
    <row r="1583" spans="1:6" ht="14.25">
      <c r="A1583" s="61">
        <v>1581</v>
      </c>
      <c r="B1583" s="62" t="s">
        <v>129</v>
      </c>
      <c r="C1583" s="63" t="s">
        <v>3201</v>
      </c>
      <c r="D1583" s="63" t="s">
        <v>3206</v>
      </c>
      <c r="E1583" s="108" t="s">
        <v>3207</v>
      </c>
      <c r="F1583" s="62" t="s">
        <v>132</v>
      </c>
    </row>
    <row r="1584" spans="1:6" ht="14.25">
      <c r="A1584" s="61">
        <v>1582</v>
      </c>
      <c r="B1584" s="62" t="s">
        <v>129</v>
      </c>
      <c r="C1584" s="63" t="s">
        <v>3201</v>
      </c>
      <c r="D1584" s="63" t="s">
        <v>3208</v>
      </c>
      <c r="E1584" s="108" t="s">
        <v>3209</v>
      </c>
      <c r="F1584" s="62" t="s">
        <v>132</v>
      </c>
    </row>
    <row r="1585" spans="1:6" ht="14.25">
      <c r="A1585" s="61">
        <v>1583</v>
      </c>
      <c r="B1585" s="62" t="s">
        <v>129</v>
      </c>
      <c r="C1585" s="63" t="s">
        <v>3201</v>
      </c>
      <c r="D1585" s="63" t="s">
        <v>3210</v>
      </c>
      <c r="E1585" s="108" t="s">
        <v>3211</v>
      </c>
      <c r="F1585" s="62" t="s">
        <v>132</v>
      </c>
    </row>
    <row r="1586" spans="1:6" ht="14.25">
      <c r="A1586" s="61">
        <v>1584</v>
      </c>
      <c r="B1586" s="62" t="s">
        <v>129</v>
      </c>
      <c r="C1586" s="63" t="s">
        <v>3201</v>
      </c>
      <c r="D1586" s="63" t="s">
        <v>997</v>
      </c>
      <c r="E1586" s="108" t="s">
        <v>3212</v>
      </c>
      <c r="F1586" s="62" t="s">
        <v>132</v>
      </c>
    </row>
    <row r="1587" spans="1:6" ht="14.25">
      <c r="A1587" s="61">
        <v>1585</v>
      </c>
      <c r="B1587" s="62" t="s">
        <v>129</v>
      </c>
      <c r="C1587" s="63" t="s">
        <v>3201</v>
      </c>
      <c r="D1587" s="63" t="s">
        <v>3213</v>
      </c>
      <c r="E1587" s="108" t="s">
        <v>3214</v>
      </c>
      <c r="F1587" s="62" t="s">
        <v>132</v>
      </c>
    </row>
    <row r="1588" spans="1:6" ht="14.25">
      <c r="A1588" s="61">
        <v>1586</v>
      </c>
      <c r="B1588" s="62" t="s">
        <v>129</v>
      </c>
      <c r="C1588" s="63" t="s">
        <v>3201</v>
      </c>
      <c r="D1588" s="63" t="s">
        <v>3215</v>
      </c>
      <c r="E1588" s="108" t="s">
        <v>3216</v>
      </c>
      <c r="F1588" s="62" t="s">
        <v>132</v>
      </c>
    </row>
    <row r="1589" spans="1:6" ht="14.25">
      <c r="A1589" s="61">
        <v>1587</v>
      </c>
      <c r="B1589" s="62" t="s">
        <v>129</v>
      </c>
      <c r="C1589" s="63" t="s">
        <v>3201</v>
      </c>
      <c r="D1589" s="63" t="s">
        <v>3217</v>
      </c>
      <c r="E1589" s="108" t="s">
        <v>3218</v>
      </c>
      <c r="F1589" s="62" t="s">
        <v>132</v>
      </c>
    </row>
    <row r="1590" spans="1:6" ht="14.25">
      <c r="A1590" s="61">
        <v>1588</v>
      </c>
      <c r="B1590" s="62" t="s">
        <v>129</v>
      </c>
      <c r="C1590" s="63" t="s">
        <v>3219</v>
      </c>
      <c r="D1590" s="63" t="s">
        <v>3219</v>
      </c>
      <c r="E1590" s="108" t="s">
        <v>3220</v>
      </c>
      <c r="F1590" s="62" t="s">
        <v>132</v>
      </c>
    </row>
    <row r="1591" spans="1:6" ht="14.25">
      <c r="A1591" s="61">
        <v>1589</v>
      </c>
      <c r="B1591" s="62" t="s">
        <v>129</v>
      </c>
      <c r="C1591" s="63" t="s">
        <v>3219</v>
      </c>
      <c r="D1591" s="63" t="s">
        <v>3221</v>
      </c>
      <c r="E1591" s="108" t="s">
        <v>3222</v>
      </c>
      <c r="F1591" s="62" t="s">
        <v>132</v>
      </c>
    </row>
    <row r="1592" spans="1:6" ht="14.25">
      <c r="A1592" s="61">
        <v>1590</v>
      </c>
      <c r="B1592" s="62" t="s">
        <v>129</v>
      </c>
      <c r="C1592" s="63" t="s">
        <v>3219</v>
      </c>
      <c r="D1592" s="63" t="s">
        <v>3223</v>
      </c>
      <c r="E1592" s="108" t="s">
        <v>3224</v>
      </c>
      <c r="F1592" s="62" t="s">
        <v>132</v>
      </c>
    </row>
    <row r="1593" spans="1:6" ht="14.25">
      <c r="A1593" s="61">
        <v>1591</v>
      </c>
      <c r="B1593" s="62" t="s">
        <v>129</v>
      </c>
      <c r="C1593" s="63" t="s">
        <v>3219</v>
      </c>
      <c r="D1593" s="63" t="s">
        <v>2592</v>
      </c>
      <c r="E1593" s="108" t="s">
        <v>3225</v>
      </c>
      <c r="F1593" s="62" t="s">
        <v>132</v>
      </c>
    </row>
    <row r="1594" spans="1:6" ht="14.25">
      <c r="A1594" s="61">
        <v>1592</v>
      </c>
      <c r="B1594" s="62" t="s">
        <v>129</v>
      </c>
      <c r="C1594" s="63" t="s">
        <v>3219</v>
      </c>
      <c r="D1594" s="63" t="s">
        <v>3226</v>
      </c>
      <c r="E1594" s="108" t="s">
        <v>3227</v>
      </c>
      <c r="F1594" s="62" t="s">
        <v>132</v>
      </c>
    </row>
    <row r="1595" spans="1:6" ht="14.25">
      <c r="A1595" s="61">
        <v>1593</v>
      </c>
      <c r="B1595" s="62" t="s">
        <v>129</v>
      </c>
      <c r="C1595" s="63" t="s">
        <v>3219</v>
      </c>
      <c r="D1595" s="63" t="s">
        <v>3228</v>
      </c>
      <c r="E1595" s="108" t="s">
        <v>3229</v>
      </c>
      <c r="F1595" s="62" t="s">
        <v>132</v>
      </c>
    </row>
    <row r="1596" spans="1:6" ht="14.25">
      <c r="A1596" s="61">
        <v>1594</v>
      </c>
      <c r="B1596" s="62" t="s">
        <v>129</v>
      </c>
      <c r="C1596" s="63" t="s">
        <v>3219</v>
      </c>
      <c r="D1596" s="63" t="s">
        <v>3230</v>
      </c>
      <c r="E1596" s="108" t="s">
        <v>3231</v>
      </c>
      <c r="F1596" s="62" t="s">
        <v>132</v>
      </c>
    </row>
    <row r="1597" spans="1:6" ht="14.25">
      <c r="A1597" s="61">
        <v>1595</v>
      </c>
      <c r="B1597" s="62" t="s">
        <v>129</v>
      </c>
      <c r="C1597" s="63" t="s">
        <v>3219</v>
      </c>
      <c r="D1597" s="63" t="s">
        <v>3232</v>
      </c>
      <c r="E1597" s="108" t="s">
        <v>3233</v>
      </c>
      <c r="F1597" s="62" t="s">
        <v>132</v>
      </c>
    </row>
    <row r="1598" spans="1:6" ht="14.25">
      <c r="A1598" s="61">
        <v>1596</v>
      </c>
      <c r="B1598" s="62" t="s">
        <v>129</v>
      </c>
      <c r="C1598" s="63" t="s">
        <v>3219</v>
      </c>
      <c r="D1598" s="63" t="s">
        <v>3234</v>
      </c>
      <c r="E1598" s="108" t="s">
        <v>3235</v>
      </c>
      <c r="F1598" s="62" t="s">
        <v>132</v>
      </c>
    </row>
    <row r="1599" spans="1:6" ht="14.25">
      <c r="A1599" s="61">
        <v>1597</v>
      </c>
      <c r="B1599" s="62" t="s">
        <v>129</v>
      </c>
      <c r="C1599" s="63" t="s">
        <v>3219</v>
      </c>
      <c r="D1599" s="63" t="s">
        <v>3236</v>
      </c>
      <c r="E1599" s="108" t="s">
        <v>3237</v>
      </c>
      <c r="F1599" s="62" t="s">
        <v>132</v>
      </c>
    </row>
    <row r="1600" spans="1:6" ht="14.25">
      <c r="A1600" s="61">
        <v>1598</v>
      </c>
      <c r="B1600" s="62" t="s">
        <v>129</v>
      </c>
      <c r="C1600" s="63" t="s">
        <v>3189</v>
      </c>
      <c r="D1600" s="63" t="s">
        <v>3189</v>
      </c>
      <c r="E1600" s="108" t="s">
        <v>3238</v>
      </c>
      <c r="F1600" s="62" t="s">
        <v>132</v>
      </c>
    </row>
    <row r="1601" spans="1:6" ht="14.25">
      <c r="A1601" s="61">
        <v>1599</v>
      </c>
      <c r="B1601" s="62" t="s">
        <v>129</v>
      </c>
      <c r="C1601" s="63" t="s">
        <v>3189</v>
      </c>
      <c r="D1601" s="63" t="s">
        <v>3239</v>
      </c>
      <c r="E1601" s="108" t="s">
        <v>3240</v>
      </c>
      <c r="F1601" s="62" t="s">
        <v>132</v>
      </c>
    </row>
    <row r="1602" spans="1:6" ht="14.25">
      <c r="A1602" s="61">
        <v>1600</v>
      </c>
      <c r="B1602" s="62" t="s">
        <v>129</v>
      </c>
      <c r="C1602" s="63" t="s">
        <v>3189</v>
      </c>
      <c r="D1602" s="63" t="s">
        <v>3241</v>
      </c>
      <c r="E1602" s="108" t="s">
        <v>3242</v>
      </c>
      <c r="F1602" s="62" t="s">
        <v>132</v>
      </c>
    </row>
    <row r="1603" spans="1:6" ht="14.25">
      <c r="A1603" s="61">
        <v>1601</v>
      </c>
      <c r="B1603" s="62" t="s">
        <v>129</v>
      </c>
      <c r="C1603" s="63" t="s">
        <v>3189</v>
      </c>
      <c r="D1603" s="63" t="s">
        <v>3243</v>
      </c>
      <c r="E1603" s="108" t="s">
        <v>3244</v>
      </c>
      <c r="F1603" s="62" t="s">
        <v>132</v>
      </c>
    </row>
    <row r="1604" spans="1:6" ht="14.25">
      <c r="A1604" s="61">
        <v>1602</v>
      </c>
      <c r="B1604" s="62" t="s">
        <v>129</v>
      </c>
      <c r="C1604" s="63" t="s">
        <v>3189</v>
      </c>
      <c r="D1604" s="63" t="s">
        <v>3245</v>
      </c>
      <c r="E1604" s="108" t="s">
        <v>3246</v>
      </c>
      <c r="F1604" s="62" t="s">
        <v>132</v>
      </c>
    </row>
    <row r="1605" spans="1:6" ht="14.25">
      <c r="A1605" s="61">
        <v>1603</v>
      </c>
      <c r="B1605" s="62" t="s">
        <v>129</v>
      </c>
      <c r="C1605" s="63" t="s">
        <v>3189</v>
      </c>
      <c r="D1605" s="63" t="s">
        <v>3247</v>
      </c>
      <c r="E1605" s="108" t="s">
        <v>3248</v>
      </c>
      <c r="F1605" s="62" t="s">
        <v>132</v>
      </c>
    </row>
    <row r="1606" spans="1:6" ht="14.25">
      <c r="A1606" s="61">
        <v>1604</v>
      </c>
      <c r="B1606" s="62" t="s">
        <v>129</v>
      </c>
      <c r="C1606" s="63" t="s">
        <v>3189</v>
      </c>
      <c r="D1606" s="63" t="s">
        <v>3249</v>
      </c>
      <c r="E1606" s="108" t="s">
        <v>3250</v>
      </c>
      <c r="F1606" s="62" t="s">
        <v>132</v>
      </c>
    </row>
    <row r="1607" spans="1:6" ht="14.25">
      <c r="A1607" s="61">
        <v>1605</v>
      </c>
      <c r="B1607" s="62" t="s">
        <v>129</v>
      </c>
      <c r="C1607" s="63" t="s">
        <v>3189</v>
      </c>
      <c r="D1607" s="63" t="s">
        <v>3251</v>
      </c>
      <c r="E1607" s="108" t="s">
        <v>3252</v>
      </c>
      <c r="F1607" s="62" t="s">
        <v>132</v>
      </c>
    </row>
    <row r="1608" spans="1:6" ht="14.25">
      <c r="A1608" s="61">
        <v>1606</v>
      </c>
      <c r="B1608" s="62" t="s">
        <v>129</v>
      </c>
      <c r="C1608" s="63" t="s">
        <v>3253</v>
      </c>
      <c r="D1608" s="63" t="s">
        <v>3254</v>
      </c>
      <c r="E1608" s="108" t="s">
        <v>3255</v>
      </c>
      <c r="F1608" s="62" t="s">
        <v>132</v>
      </c>
    </row>
    <row r="1609" spans="1:6" ht="14.25">
      <c r="A1609" s="61">
        <v>1607</v>
      </c>
      <c r="B1609" s="62" t="s">
        <v>129</v>
      </c>
      <c r="C1609" s="63" t="s">
        <v>3253</v>
      </c>
      <c r="D1609" s="63" t="s">
        <v>3256</v>
      </c>
      <c r="E1609" s="108" t="s">
        <v>3257</v>
      </c>
      <c r="F1609" s="62" t="s">
        <v>132</v>
      </c>
    </row>
    <row r="1610" spans="1:6" ht="14.25">
      <c r="A1610" s="61">
        <v>1608</v>
      </c>
      <c r="B1610" s="62" t="s">
        <v>129</v>
      </c>
      <c r="C1610" s="63" t="s">
        <v>3253</v>
      </c>
      <c r="D1610" s="63" t="s">
        <v>3258</v>
      </c>
      <c r="E1610" s="108" t="s">
        <v>3259</v>
      </c>
      <c r="F1610" s="62" t="s">
        <v>132</v>
      </c>
    </row>
    <row r="1611" spans="1:6" ht="14.25">
      <c r="A1611" s="61">
        <v>1609</v>
      </c>
      <c r="B1611" s="62" t="s">
        <v>129</v>
      </c>
      <c r="C1611" s="63" t="s">
        <v>3253</v>
      </c>
      <c r="D1611" s="63" t="s">
        <v>3260</v>
      </c>
      <c r="E1611" s="108" t="s">
        <v>3261</v>
      </c>
      <c r="F1611" s="62" t="s">
        <v>132</v>
      </c>
    </row>
    <row r="1612" spans="1:6" ht="14.25">
      <c r="A1612" s="61">
        <v>1610</v>
      </c>
      <c r="B1612" s="62" t="s">
        <v>129</v>
      </c>
      <c r="C1612" s="63" t="s">
        <v>3253</v>
      </c>
      <c r="D1612" s="63" t="s">
        <v>3253</v>
      </c>
      <c r="E1612" s="108" t="s">
        <v>3262</v>
      </c>
      <c r="F1612" s="62" t="s">
        <v>132</v>
      </c>
    </row>
    <row r="1613" spans="1:6" ht="14.25">
      <c r="A1613" s="61">
        <v>1611</v>
      </c>
      <c r="B1613" s="62" t="s">
        <v>129</v>
      </c>
      <c r="C1613" s="63" t="s">
        <v>3253</v>
      </c>
      <c r="D1613" s="63" t="s">
        <v>3263</v>
      </c>
      <c r="E1613" s="108" t="s">
        <v>3264</v>
      </c>
      <c r="F1613" s="62" t="s">
        <v>132</v>
      </c>
    </row>
    <row r="1614" spans="1:6" ht="14.25">
      <c r="A1614" s="61">
        <v>1612</v>
      </c>
      <c r="B1614" s="62" t="s">
        <v>129</v>
      </c>
      <c r="C1614" s="63" t="s">
        <v>3253</v>
      </c>
      <c r="D1614" s="63" t="s">
        <v>3265</v>
      </c>
      <c r="E1614" s="108" t="s">
        <v>3266</v>
      </c>
      <c r="F1614" s="62" t="s">
        <v>132</v>
      </c>
    </row>
    <row r="1615" spans="1:6" ht="14.25">
      <c r="A1615" s="61">
        <v>1613</v>
      </c>
      <c r="B1615" s="62" t="s">
        <v>129</v>
      </c>
      <c r="C1615" s="63" t="s">
        <v>3253</v>
      </c>
      <c r="D1615" s="63" t="s">
        <v>3267</v>
      </c>
      <c r="E1615" s="108" t="s">
        <v>3268</v>
      </c>
      <c r="F1615" s="62" t="s">
        <v>132</v>
      </c>
    </row>
    <row r="1616" spans="1:6" ht="14.25">
      <c r="A1616" s="61">
        <v>1614</v>
      </c>
      <c r="B1616" s="62" t="s">
        <v>129</v>
      </c>
      <c r="C1616" s="63" t="s">
        <v>3253</v>
      </c>
      <c r="D1616" s="63" t="s">
        <v>3269</v>
      </c>
      <c r="E1616" s="108" t="s">
        <v>3270</v>
      </c>
      <c r="F1616" s="62" t="s">
        <v>132</v>
      </c>
    </row>
    <row r="1617" spans="1:6" ht="14.25">
      <c r="A1617" s="61">
        <v>1615</v>
      </c>
      <c r="B1617" s="62" t="s">
        <v>129</v>
      </c>
      <c r="C1617" s="63" t="s">
        <v>3253</v>
      </c>
      <c r="D1617" s="63" t="s">
        <v>3271</v>
      </c>
      <c r="E1617" s="108" t="s">
        <v>3272</v>
      </c>
      <c r="F1617" s="62" t="s">
        <v>132</v>
      </c>
    </row>
    <row r="1618" spans="1:6" ht="14.25">
      <c r="A1618" s="61">
        <v>1616</v>
      </c>
      <c r="B1618" s="62" t="s">
        <v>129</v>
      </c>
      <c r="C1618" s="63" t="s">
        <v>3273</v>
      </c>
      <c r="D1618" s="63" t="s">
        <v>3273</v>
      </c>
      <c r="E1618" s="108" t="s">
        <v>3274</v>
      </c>
      <c r="F1618" s="62" t="s">
        <v>132</v>
      </c>
    </row>
    <row r="1619" spans="1:6" ht="14.25">
      <c r="A1619" s="61">
        <v>1617</v>
      </c>
      <c r="B1619" s="62" t="s">
        <v>129</v>
      </c>
      <c r="C1619" s="63" t="s">
        <v>3273</v>
      </c>
      <c r="D1619" s="63" t="s">
        <v>3275</v>
      </c>
      <c r="E1619" s="108" t="s">
        <v>3276</v>
      </c>
      <c r="F1619" s="62" t="s">
        <v>132</v>
      </c>
    </row>
    <row r="1620" spans="1:6" ht="14.25">
      <c r="A1620" s="61">
        <v>1618</v>
      </c>
      <c r="B1620" s="62" t="s">
        <v>129</v>
      </c>
      <c r="C1620" s="63" t="s">
        <v>3273</v>
      </c>
      <c r="D1620" s="63" t="s">
        <v>3277</v>
      </c>
      <c r="E1620" s="108" t="s">
        <v>3278</v>
      </c>
      <c r="F1620" s="62" t="s">
        <v>132</v>
      </c>
    </row>
    <row r="1621" spans="1:6" ht="14.25">
      <c r="A1621" s="61">
        <v>1619</v>
      </c>
      <c r="B1621" s="62" t="s">
        <v>129</v>
      </c>
      <c r="C1621" s="63" t="s">
        <v>3273</v>
      </c>
      <c r="D1621" s="63" t="s">
        <v>3279</v>
      </c>
      <c r="E1621" s="108" t="s">
        <v>3280</v>
      </c>
      <c r="F1621" s="62" t="s">
        <v>132</v>
      </c>
    </row>
    <row r="1622" spans="1:6" ht="14.25">
      <c r="A1622" s="61">
        <v>1620</v>
      </c>
      <c r="B1622" s="62" t="s">
        <v>129</v>
      </c>
      <c r="C1622" s="63" t="s">
        <v>3273</v>
      </c>
      <c r="D1622" s="63" t="s">
        <v>3281</v>
      </c>
      <c r="E1622" s="108" t="s">
        <v>3282</v>
      </c>
      <c r="F1622" s="62" t="s">
        <v>132</v>
      </c>
    </row>
    <row r="1623" spans="1:6" ht="14.25">
      <c r="A1623" s="61">
        <v>1621</v>
      </c>
      <c r="B1623" s="62" t="s">
        <v>129</v>
      </c>
      <c r="C1623" s="63" t="s">
        <v>3273</v>
      </c>
      <c r="D1623" s="63" t="s">
        <v>3283</v>
      </c>
      <c r="E1623" s="108" t="s">
        <v>3284</v>
      </c>
      <c r="F1623" s="62" t="s">
        <v>132</v>
      </c>
    </row>
    <row r="1624" spans="1:6" ht="14.25">
      <c r="A1624" s="61">
        <v>1622</v>
      </c>
      <c r="B1624" s="62" t="s">
        <v>129</v>
      </c>
      <c r="C1624" s="63" t="s">
        <v>3273</v>
      </c>
      <c r="D1624" s="63" t="s">
        <v>3285</v>
      </c>
      <c r="E1624" s="108" t="s">
        <v>3286</v>
      </c>
      <c r="F1624" s="62" t="s">
        <v>132</v>
      </c>
    </row>
    <row r="1625" spans="1:6" ht="14.25">
      <c r="A1625" s="61">
        <v>1623</v>
      </c>
      <c r="B1625" s="62" t="s">
        <v>129</v>
      </c>
      <c r="C1625" s="63" t="s">
        <v>3287</v>
      </c>
      <c r="D1625" s="63" t="s">
        <v>3287</v>
      </c>
      <c r="E1625" s="108" t="s">
        <v>3288</v>
      </c>
      <c r="F1625" s="62" t="s">
        <v>132</v>
      </c>
    </row>
    <row r="1626" spans="1:6" ht="14.25">
      <c r="A1626" s="61">
        <v>1624</v>
      </c>
      <c r="B1626" s="62" t="s">
        <v>129</v>
      </c>
      <c r="C1626" s="63" t="s">
        <v>3287</v>
      </c>
      <c r="D1626" s="63" t="s">
        <v>1406</v>
      </c>
      <c r="E1626" s="108" t="s">
        <v>3289</v>
      </c>
      <c r="F1626" s="62" t="s">
        <v>132</v>
      </c>
    </row>
    <row r="1627" spans="1:6" ht="14.25">
      <c r="A1627" s="61">
        <v>1625</v>
      </c>
      <c r="B1627" s="62" t="s">
        <v>129</v>
      </c>
      <c r="C1627" s="63" t="s">
        <v>3287</v>
      </c>
      <c r="D1627" s="63" t="s">
        <v>3290</v>
      </c>
      <c r="E1627" s="108" t="s">
        <v>3291</v>
      </c>
      <c r="F1627" s="62" t="s">
        <v>132</v>
      </c>
    </row>
    <row r="1628" spans="1:6" ht="14.25">
      <c r="A1628" s="61">
        <v>1626</v>
      </c>
      <c r="B1628" s="62" t="s">
        <v>129</v>
      </c>
      <c r="C1628" s="63" t="s">
        <v>3287</v>
      </c>
      <c r="D1628" s="63" t="s">
        <v>3292</v>
      </c>
      <c r="E1628" s="108" t="s">
        <v>3293</v>
      </c>
      <c r="F1628" s="62" t="s">
        <v>132</v>
      </c>
    </row>
    <row r="1629" spans="1:6" ht="14.25">
      <c r="A1629" s="61">
        <v>1627</v>
      </c>
      <c r="B1629" s="62" t="s">
        <v>129</v>
      </c>
      <c r="C1629" s="63" t="s">
        <v>3287</v>
      </c>
      <c r="D1629" s="63" t="s">
        <v>3294</v>
      </c>
      <c r="E1629" s="108" t="s">
        <v>3295</v>
      </c>
      <c r="F1629" s="62" t="s">
        <v>132</v>
      </c>
    </row>
    <row r="1630" spans="1:6" ht="14.25">
      <c r="A1630" s="61">
        <v>1628</v>
      </c>
      <c r="B1630" s="62" t="s">
        <v>129</v>
      </c>
      <c r="C1630" s="63" t="s">
        <v>3287</v>
      </c>
      <c r="D1630" s="63" t="s">
        <v>3296</v>
      </c>
      <c r="E1630" s="108" t="s">
        <v>3297</v>
      </c>
      <c r="F1630" s="62" t="s">
        <v>132</v>
      </c>
    </row>
    <row r="1631" spans="1:6" ht="14.25">
      <c r="A1631" s="61">
        <v>1629</v>
      </c>
      <c r="B1631" s="62" t="s">
        <v>129</v>
      </c>
      <c r="C1631" s="63" t="s">
        <v>3287</v>
      </c>
      <c r="D1631" s="63" t="s">
        <v>3298</v>
      </c>
      <c r="E1631" s="108" t="s">
        <v>3299</v>
      </c>
      <c r="F1631" s="62" t="s">
        <v>132</v>
      </c>
    </row>
    <row r="1632" spans="1:6" ht="14.25">
      <c r="A1632" s="61">
        <v>1630</v>
      </c>
      <c r="B1632" s="62" t="s">
        <v>129</v>
      </c>
      <c r="C1632" s="63" t="s">
        <v>3287</v>
      </c>
      <c r="D1632" s="63" t="s">
        <v>3263</v>
      </c>
      <c r="E1632" s="108" t="s">
        <v>3300</v>
      </c>
      <c r="F1632" s="62" t="s">
        <v>132</v>
      </c>
    </row>
    <row r="1633" spans="1:6" ht="14.25">
      <c r="A1633" s="61">
        <v>1631</v>
      </c>
      <c r="B1633" s="62" t="s">
        <v>129</v>
      </c>
      <c r="C1633" s="63" t="s">
        <v>3301</v>
      </c>
      <c r="D1633" s="63" t="s">
        <v>3302</v>
      </c>
      <c r="E1633" s="108" t="s">
        <v>3303</v>
      </c>
      <c r="F1633" s="62" t="s">
        <v>132</v>
      </c>
    </row>
    <row r="1634" spans="1:6" ht="14.25">
      <c r="A1634" s="61">
        <v>1632</v>
      </c>
      <c r="B1634" s="62" t="s">
        <v>129</v>
      </c>
      <c r="C1634" s="63" t="s">
        <v>3301</v>
      </c>
      <c r="D1634" s="63" t="s">
        <v>3304</v>
      </c>
      <c r="E1634" s="108" t="s">
        <v>3305</v>
      </c>
      <c r="F1634" s="62" t="s">
        <v>132</v>
      </c>
    </row>
    <row r="1635" spans="1:6" ht="14.25">
      <c r="A1635" s="61">
        <v>1633</v>
      </c>
      <c r="B1635" s="62" t="s">
        <v>129</v>
      </c>
      <c r="C1635" s="63" t="s">
        <v>3301</v>
      </c>
      <c r="D1635" s="63" t="s">
        <v>3306</v>
      </c>
      <c r="E1635" s="108" t="s">
        <v>3307</v>
      </c>
      <c r="F1635" s="62" t="s">
        <v>132</v>
      </c>
    </row>
    <row r="1636" spans="1:6" ht="14.25">
      <c r="A1636" s="61">
        <v>1634</v>
      </c>
      <c r="B1636" s="62" t="s">
        <v>129</v>
      </c>
      <c r="C1636" s="63" t="s">
        <v>3301</v>
      </c>
      <c r="D1636" s="63" t="s">
        <v>3308</v>
      </c>
      <c r="E1636" s="108" t="s">
        <v>3309</v>
      </c>
      <c r="F1636" s="62" t="s">
        <v>132</v>
      </c>
    </row>
    <row r="1637" spans="1:6" ht="14.25">
      <c r="A1637" s="61">
        <v>1635</v>
      </c>
      <c r="B1637" s="62" t="s">
        <v>129</v>
      </c>
      <c r="C1637" s="63" t="s">
        <v>3301</v>
      </c>
      <c r="D1637" s="63" t="s">
        <v>3310</v>
      </c>
      <c r="E1637" s="108" t="s">
        <v>3311</v>
      </c>
      <c r="F1637" s="62" t="s">
        <v>132</v>
      </c>
    </row>
    <row r="1638" spans="1:6" ht="14.25">
      <c r="A1638" s="61">
        <v>1636</v>
      </c>
      <c r="B1638" s="62" t="s">
        <v>129</v>
      </c>
      <c r="C1638" s="63" t="s">
        <v>3301</v>
      </c>
      <c r="D1638" s="63" t="s">
        <v>3312</v>
      </c>
      <c r="E1638" s="108" t="s">
        <v>3313</v>
      </c>
      <c r="F1638" s="62" t="s">
        <v>132</v>
      </c>
    </row>
    <row r="1639" spans="1:6" ht="14.25">
      <c r="A1639" s="61">
        <v>1637</v>
      </c>
      <c r="B1639" s="62" t="s">
        <v>129</v>
      </c>
      <c r="C1639" s="63" t="s">
        <v>3314</v>
      </c>
      <c r="D1639" s="63" t="s">
        <v>3314</v>
      </c>
      <c r="E1639" s="108" t="s">
        <v>3315</v>
      </c>
      <c r="F1639" s="62" t="s">
        <v>132</v>
      </c>
    </row>
    <row r="1640" spans="1:6" ht="14.25">
      <c r="A1640" s="61">
        <v>1638</v>
      </c>
      <c r="B1640" s="62" t="s">
        <v>129</v>
      </c>
      <c r="C1640" s="63" t="s">
        <v>3314</v>
      </c>
      <c r="D1640" s="63" t="s">
        <v>3316</v>
      </c>
      <c r="E1640" s="108" t="s">
        <v>3317</v>
      </c>
      <c r="F1640" s="62" t="s">
        <v>132</v>
      </c>
    </row>
    <row r="1641" spans="1:6" ht="14.25">
      <c r="A1641" s="61">
        <v>1639</v>
      </c>
      <c r="B1641" s="62" t="s">
        <v>129</v>
      </c>
      <c r="C1641" s="63" t="s">
        <v>3314</v>
      </c>
      <c r="D1641" s="63" t="s">
        <v>3318</v>
      </c>
      <c r="E1641" s="108" t="s">
        <v>3319</v>
      </c>
      <c r="F1641" s="62" t="s">
        <v>132</v>
      </c>
    </row>
    <row r="1642" spans="1:6" ht="14.25">
      <c r="A1642" s="61">
        <v>1640</v>
      </c>
      <c r="B1642" s="62" t="s">
        <v>129</v>
      </c>
      <c r="C1642" s="63" t="s">
        <v>3314</v>
      </c>
      <c r="D1642" s="63" t="s">
        <v>3320</v>
      </c>
      <c r="E1642" s="108" t="s">
        <v>3321</v>
      </c>
      <c r="F1642" s="62" t="s">
        <v>132</v>
      </c>
    </row>
    <row r="1643" spans="1:6" ht="14.25">
      <c r="A1643" s="61">
        <v>1641</v>
      </c>
      <c r="B1643" s="62" t="s">
        <v>129</v>
      </c>
      <c r="C1643" s="63" t="s">
        <v>3314</v>
      </c>
      <c r="D1643" s="63" t="s">
        <v>3322</v>
      </c>
      <c r="E1643" s="108" t="s">
        <v>3323</v>
      </c>
      <c r="F1643" s="62" t="s">
        <v>132</v>
      </c>
    </row>
    <row r="1644" spans="1:6" ht="14.25">
      <c r="A1644" s="61">
        <v>1642</v>
      </c>
      <c r="B1644" s="62" t="s">
        <v>129</v>
      </c>
      <c r="C1644" s="63" t="s">
        <v>3314</v>
      </c>
      <c r="D1644" s="63" t="s">
        <v>3324</v>
      </c>
      <c r="E1644" s="108" t="s">
        <v>3325</v>
      </c>
      <c r="F1644" s="62" t="s">
        <v>132</v>
      </c>
    </row>
    <row r="1645" spans="1:6" ht="14.25">
      <c r="A1645" s="61">
        <v>1643</v>
      </c>
      <c r="B1645" s="62" t="s">
        <v>129</v>
      </c>
      <c r="C1645" s="63" t="s">
        <v>3326</v>
      </c>
      <c r="D1645" s="63" t="s">
        <v>3326</v>
      </c>
      <c r="E1645" s="108" t="s">
        <v>3327</v>
      </c>
      <c r="F1645" s="62" t="s">
        <v>132</v>
      </c>
    </row>
    <row r="1646" spans="1:6" ht="14.25">
      <c r="A1646" s="61">
        <v>1644</v>
      </c>
      <c r="B1646" s="62" t="s">
        <v>129</v>
      </c>
      <c r="C1646" s="63" t="s">
        <v>3326</v>
      </c>
      <c r="D1646" s="63" t="s">
        <v>3328</v>
      </c>
      <c r="E1646" s="108" t="s">
        <v>3329</v>
      </c>
      <c r="F1646" s="62" t="s">
        <v>132</v>
      </c>
    </row>
    <row r="1647" spans="1:6" ht="14.25">
      <c r="A1647" s="61">
        <v>1645</v>
      </c>
      <c r="B1647" s="62" t="s">
        <v>129</v>
      </c>
      <c r="C1647" s="63" t="s">
        <v>3326</v>
      </c>
      <c r="D1647" s="63" t="s">
        <v>3330</v>
      </c>
      <c r="E1647" s="108" t="s">
        <v>3331</v>
      </c>
      <c r="F1647" s="62" t="s">
        <v>132</v>
      </c>
    </row>
    <row r="1648" spans="1:6" ht="14.25">
      <c r="A1648" s="61">
        <v>1646</v>
      </c>
      <c r="B1648" s="62" t="s">
        <v>129</v>
      </c>
      <c r="C1648" s="63" t="s">
        <v>3326</v>
      </c>
      <c r="D1648" s="63" t="s">
        <v>3332</v>
      </c>
      <c r="E1648" s="108" t="s">
        <v>3333</v>
      </c>
      <c r="F1648" s="62" t="s">
        <v>132</v>
      </c>
    </row>
    <row r="1649" spans="1:6" ht="14.25">
      <c r="A1649" s="61">
        <v>1647</v>
      </c>
      <c r="B1649" s="62" t="s">
        <v>129</v>
      </c>
      <c r="C1649" s="63" t="s">
        <v>3326</v>
      </c>
      <c r="D1649" s="63" t="s">
        <v>3334</v>
      </c>
      <c r="E1649" s="108" t="s">
        <v>3335</v>
      </c>
      <c r="F1649" s="62" t="s">
        <v>132</v>
      </c>
    </row>
    <row r="1650" spans="1:6" ht="14.25">
      <c r="A1650" s="61">
        <v>1648</v>
      </c>
      <c r="B1650" s="62" t="s">
        <v>129</v>
      </c>
      <c r="C1650" s="63" t="s">
        <v>3326</v>
      </c>
      <c r="D1650" s="63" t="s">
        <v>3336</v>
      </c>
      <c r="E1650" s="108" t="s">
        <v>3337</v>
      </c>
      <c r="F1650" s="62" t="s">
        <v>132</v>
      </c>
    </row>
    <row r="1651" spans="1:6" ht="14.25">
      <c r="A1651" s="61">
        <v>1649</v>
      </c>
      <c r="B1651" s="62" t="s">
        <v>129</v>
      </c>
      <c r="C1651" s="63" t="s">
        <v>3326</v>
      </c>
      <c r="D1651" s="63" t="s">
        <v>3338</v>
      </c>
      <c r="E1651" s="108" t="s">
        <v>3339</v>
      </c>
      <c r="F1651" s="62" t="s">
        <v>132</v>
      </c>
    </row>
    <row r="1652" spans="1:6" ht="14.25">
      <c r="A1652" s="61">
        <v>1650</v>
      </c>
      <c r="B1652" s="62" t="s">
        <v>129</v>
      </c>
      <c r="C1652" s="63" t="s">
        <v>3326</v>
      </c>
      <c r="D1652" s="63" t="s">
        <v>479</v>
      </c>
      <c r="E1652" s="108" t="s">
        <v>3340</v>
      </c>
      <c r="F1652" s="62" t="s">
        <v>132</v>
      </c>
    </row>
    <row r="1653" spans="1:6" ht="14.25">
      <c r="A1653" s="61">
        <v>1651</v>
      </c>
      <c r="B1653" s="62" t="s">
        <v>129</v>
      </c>
      <c r="C1653" s="63" t="s">
        <v>3326</v>
      </c>
      <c r="D1653" s="63" t="s">
        <v>3341</v>
      </c>
      <c r="E1653" s="108" t="s">
        <v>3342</v>
      </c>
      <c r="F1653" s="62" t="s">
        <v>132</v>
      </c>
    </row>
    <row r="1654" spans="1:6" ht="14.25">
      <c r="A1654" s="61">
        <v>1652</v>
      </c>
      <c r="B1654" s="62" t="s">
        <v>129</v>
      </c>
      <c r="C1654" s="63" t="s">
        <v>3326</v>
      </c>
      <c r="D1654" s="63" t="s">
        <v>3343</v>
      </c>
      <c r="E1654" s="108" t="s">
        <v>3344</v>
      </c>
      <c r="F1654" s="62" t="s">
        <v>132</v>
      </c>
    </row>
    <row r="1655" spans="1:6" ht="14.25">
      <c r="A1655" s="61">
        <v>1653</v>
      </c>
      <c r="B1655" s="62" t="s">
        <v>129</v>
      </c>
      <c r="C1655" s="63" t="s">
        <v>3326</v>
      </c>
      <c r="D1655" s="63" t="s">
        <v>3345</v>
      </c>
      <c r="E1655" s="108" t="s">
        <v>3346</v>
      </c>
      <c r="F1655" s="62" t="s">
        <v>132</v>
      </c>
    </row>
    <row r="1656" spans="1:6" ht="14.25">
      <c r="A1656" s="61">
        <v>1654</v>
      </c>
      <c r="B1656" s="62" t="s">
        <v>129</v>
      </c>
      <c r="C1656" s="63" t="s">
        <v>3326</v>
      </c>
      <c r="D1656" s="63" t="s">
        <v>3347</v>
      </c>
      <c r="E1656" s="108" t="s">
        <v>3348</v>
      </c>
      <c r="F1656" s="62" t="s">
        <v>132</v>
      </c>
    </row>
    <row r="1657" spans="1:6" ht="14.25">
      <c r="A1657" s="61">
        <v>1655</v>
      </c>
      <c r="B1657" s="62" t="s">
        <v>129</v>
      </c>
      <c r="C1657" s="63" t="s">
        <v>3326</v>
      </c>
      <c r="D1657" s="63" t="s">
        <v>790</v>
      </c>
      <c r="E1657" s="108" t="s">
        <v>3349</v>
      </c>
      <c r="F1657" s="62" t="s">
        <v>132</v>
      </c>
    </row>
    <row r="1658" spans="1:6" ht="14.25">
      <c r="A1658" s="61">
        <v>1656</v>
      </c>
      <c r="B1658" s="62" t="s">
        <v>129</v>
      </c>
      <c r="C1658" s="63" t="s">
        <v>3326</v>
      </c>
      <c r="D1658" s="63" t="s">
        <v>3350</v>
      </c>
      <c r="E1658" s="108" t="s">
        <v>3351</v>
      </c>
      <c r="F1658" s="62" t="s">
        <v>132</v>
      </c>
    </row>
    <row r="1659" spans="1:6" ht="14.25">
      <c r="A1659" s="61">
        <v>1657</v>
      </c>
      <c r="B1659" s="62" t="s">
        <v>129</v>
      </c>
      <c r="C1659" s="63" t="s">
        <v>3326</v>
      </c>
      <c r="D1659" s="63" t="s">
        <v>3352</v>
      </c>
      <c r="E1659" s="108" t="s">
        <v>3353</v>
      </c>
      <c r="F1659" s="62" t="s">
        <v>132</v>
      </c>
    </row>
    <row r="1660" spans="1:6" ht="14.25">
      <c r="A1660" s="61">
        <v>1658</v>
      </c>
      <c r="B1660" s="62" t="s">
        <v>129</v>
      </c>
      <c r="C1660" s="63" t="s">
        <v>2919</v>
      </c>
      <c r="D1660" s="63" t="s">
        <v>2919</v>
      </c>
      <c r="E1660" s="108" t="s">
        <v>3354</v>
      </c>
      <c r="F1660" s="62" t="s">
        <v>132</v>
      </c>
    </row>
    <row r="1661" spans="1:6" ht="14.25">
      <c r="A1661" s="61">
        <v>1659</v>
      </c>
      <c r="B1661" s="62" t="s">
        <v>129</v>
      </c>
      <c r="C1661" s="63" t="s">
        <v>2919</v>
      </c>
      <c r="D1661" s="63" t="s">
        <v>3355</v>
      </c>
      <c r="E1661" s="108" t="s">
        <v>3356</v>
      </c>
      <c r="F1661" s="62" t="s">
        <v>132</v>
      </c>
    </row>
    <row r="1662" spans="1:6" ht="14.25">
      <c r="A1662" s="61">
        <v>1660</v>
      </c>
      <c r="B1662" s="62" t="s">
        <v>129</v>
      </c>
      <c r="C1662" s="63" t="s">
        <v>2919</v>
      </c>
      <c r="D1662" s="63" t="s">
        <v>3357</v>
      </c>
      <c r="E1662" s="108" t="s">
        <v>3358</v>
      </c>
      <c r="F1662" s="62" t="s">
        <v>132</v>
      </c>
    </row>
    <row r="1663" spans="1:6" ht="14.25">
      <c r="A1663" s="61">
        <v>1661</v>
      </c>
      <c r="B1663" s="62" t="s">
        <v>129</v>
      </c>
      <c r="C1663" s="63" t="s">
        <v>2919</v>
      </c>
      <c r="D1663" s="63" t="s">
        <v>3359</v>
      </c>
      <c r="E1663" s="108" t="s">
        <v>3360</v>
      </c>
      <c r="F1663" s="62" t="s">
        <v>132</v>
      </c>
    </row>
    <row r="1664" spans="1:6" ht="14.25">
      <c r="A1664" s="61">
        <v>1662</v>
      </c>
      <c r="B1664" s="62" t="s">
        <v>129</v>
      </c>
      <c r="C1664" s="63" t="s">
        <v>2919</v>
      </c>
      <c r="D1664" s="63" t="s">
        <v>3361</v>
      </c>
      <c r="E1664" s="108" t="s">
        <v>3362</v>
      </c>
      <c r="F1664" s="62" t="s">
        <v>132</v>
      </c>
    </row>
    <row r="1665" spans="1:6" ht="14.25">
      <c r="A1665" s="61">
        <v>1663</v>
      </c>
      <c r="B1665" s="62" t="s">
        <v>129</v>
      </c>
      <c r="C1665" s="63" t="s">
        <v>2919</v>
      </c>
      <c r="D1665" s="63" t="s">
        <v>3363</v>
      </c>
      <c r="E1665" s="108" t="s">
        <v>3364</v>
      </c>
      <c r="F1665" s="62" t="s">
        <v>132</v>
      </c>
    </row>
    <row r="1666" spans="1:6" ht="14.25">
      <c r="A1666" s="61">
        <v>1664</v>
      </c>
      <c r="B1666" s="62" t="s">
        <v>129</v>
      </c>
      <c r="C1666" s="63" t="s">
        <v>2919</v>
      </c>
      <c r="D1666" s="63" t="s">
        <v>3365</v>
      </c>
      <c r="E1666" s="108" t="s">
        <v>3366</v>
      </c>
      <c r="F1666" s="62" t="s">
        <v>132</v>
      </c>
    </row>
    <row r="1667" spans="1:6" ht="14.25">
      <c r="A1667" s="61">
        <v>1665</v>
      </c>
      <c r="B1667" s="62" t="s">
        <v>129</v>
      </c>
      <c r="C1667" s="63" t="s">
        <v>2919</v>
      </c>
      <c r="D1667" s="63" t="s">
        <v>3367</v>
      </c>
      <c r="E1667" s="108" t="s">
        <v>3368</v>
      </c>
      <c r="F1667" s="62" t="s">
        <v>132</v>
      </c>
    </row>
    <row r="1668" spans="1:6" ht="14.25">
      <c r="A1668" s="61">
        <v>1666</v>
      </c>
      <c r="B1668" s="62" t="s">
        <v>129</v>
      </c>
      <c r="C1668" s="63" t="s">
        <v>2919</v>
      </c>
      <c r="D1668" s="63" t="s">
        <v>3369</v>
      </c>
      <c r="E1668" s="108" t="s">
        <v>3370</v>
      </c>
      <c r="F1668" s="62" t="s">
        <v>132</v>
      </c>
    </row>
    <row r="1669" spans="1:6" ht="14.25">
      <c r="A1669" s="61">
        <v>1667</v>
      </c>
      <c r="B1669" s="62" t="s">
        <v>129</v>
      </c>
      <c r="C1669" s="63" t="s">
        <v>2919</v>
      </c>
      <c r="D1669" s="63" t="s">
        <v>3371</v>
      </c>
      <c r="E1669" s="108" t="s">
        <v>3372</v>
      </c>
      <c r="F1669" s="62" t="s">
        <v>132</v>
      </c>
    </row>
    <row r="1670" spans="1:6" ht="14.25">
      <c r="A1670" s="61">
        <v>1668</v>
      </c>
      <c r="B1670" s="62" t="s">
        <v>129</v>
      </c>
      <c r="C1670" s="63" t="s">
        <v>2919</v>
      </c>
      <c r="D1670" s="63" t="s">
        <v>3373</v>
      </c>
      <c r="E1670" s="108" t="s">
        <v>3374</v>
      </c>
      <c r="F1670" s="62" t="s">
        <v>132</v>
      </c>
    </row>
    <row r="1671" spans="1:6" ht="14.25">
      <c r="A1671" s="61">
        <v>1669</v>
      </c>
      <c r="B1671" s="62" t="s">
        <v>129</v>
      </c>
      <c r="C1671" s="63" t="s">
        <v>2919</v>
      </c>
      <c r="D1671" s="63" t="s">
        <v>2506</v>
      </c>
      <c r="E1671" s="108" t="s">
        <v>3375</v>
      </c>
      <c r="F1671" s="62" t="s">
        <v>132</v>
      </c>
    </row>
    <row r="1672" spans="1:6" ht="14.25">
      <c r="A1672" s="61">
        <v>1670</v>
      </c>
      <c r="B1672" s="62" t="s">
        <v>129</v>
      </c>
      <c r="C1672" s="63" t="s">
        <v>2919</v>
      </c>
      <c r="D1672" s="63" t="s">
        <v>3376</v>
      </c>
      <c r="E1672" s="108" t="s">
        <v>3377</v>
      </c>
      <c r="F1672" s="62" t="s">
        <v>132</v>
      </c>
    </row>
    <row r="1673" spans="1:6" ht="14.25">
      <c r="A1673" s="61">
        <v>1671</v>
      </c>
      <c r="B1673" s="62" t="s">
        <v>129</v>
      </c>
      <c r="C1673" s="63" t="s">
        <v>2919</v>
      </c>
      <c r="D1673" s="63" t="s">
        <v>3378</v>
      </c>
      <c r="E1673" s="108" t="s">
        <v>3379</v>
      </c>
      <c r="F1673" s="62" t="s">
        <v>132</v>
      </c>
    </row>
    <row r="1674" spans="1:6" ht="14.25">
      <c r="A1674" s="61">
        <v>1672</v>
      </c>
      <c r="B1674" s="62" t="s">
        <v>129</v>
      </c>
      <c r="C1674" s="63" t="s">
        <v>2919</v>
      </c>
      <c r="D1674" s="63" t="s">
        <v>3380</v>
      </c>
      <c r="E1674" s="108" t="s">
        <v>3381</v>
      </c>
      <c r="F1674" s="62" t="s">
        <v>132</v>
      </c>
    </row>
    <row r="1675" spans="1:6" ht="14.25">
      <c r="A1675" s="61">
        <v>1673</v>
      </c>
      <c r="B1675" s="62" t="s">
        <v>129</v>
      </c>
      <c r="C1675" s="63" t="s">
        <v>3382</v>
      </c>
      <c r="D1675" s="63" t="s">
        <v>3383</v>
      </c>
      <c r="E1675" s="108" t="s">
        <v>3384</v>
      </c>
      <c r="F1675" s="62" t="s">
        <v>132</v>
      </c>
    </row>
    <row r="1676" spans="1:6" ht="14.25">
      <c r="A1676" s="61">
        <v>1674</v>
      </c>
      <c r="B1676" s="62" t="s">
        <v>129</v>
      </c>
      <c r="C1676" s="63" t="s">
        <v>3382</v>
      </c>
      <c r="D1676" s="63" t="s">
        <v>3385</v>
      </c>
      <c r="E1676" s="108" t="s">
        <v>3386</v>
      </c>
      <c r="F1676" s="62" t="s">
        <v>132</v>
      </c>
    </row>
    <row r="1677" spans="1:6" ht="14.25">
      <c r="A1677" s="61">
        <v>1675</v>
      </c>
      <c r="B1677" s="62" t="s">
        <v>129</v>
      </c>
      <c r="C1677" s="63" t="s">
        <v>3382</v>
      </c>
      <c r="D1677" s="63" t="s">
        <v>3387</v>
      </c>
      <c r="E1677" s="108" t="s">
        <v>3388</v>
      </c>
      <c r="F1677" s="62" t="s">
        <v>132</v>
      </c>
    </row>
    <row r="1678" spans="1:6" ht="14.25">
      <c r="A1678" s="61">
        <v>1676</v>
      </c>
      <c r="B1678" s="62" t="s">
        <v>129</v>
      </c>
      <c r="C1678" s="63" t="s">
        <v>3382</v>
      </c>
      <c r="D1678" s="63" t="s">
        <v>3389</v>
      </c>
      <c r="E1678" s="108" t="s">
        <v>3390</v>
      </c>
      <c r="F1678" s="62" t="s">
        <v>132</v>
      </c>
    </row>
    <row r="1679" spans="1:6" ht="14.25">
      <c r="A1679" s="61">
        <v>1677</v>
      </c>
      <c r="B1679" s="62" t="s">
        <v>129</v>
      </c>
      <c r="C1679" s="63" t="s">
        <v>3382</v>
      </c>
      <c r="D1679" s="63" t="s">
        <v>3391</v>
      </c>
      <c r="E1679" s="108" t="s">
        <v>3392</v>
      </c>
      <c r="F1679" s="62" t="s">
        <v>132</v>
      </c>
    </row>
    <row r="1680" spans="1:6" ht="14.25">
      <c r="A1680" s="61">
        <v>1678</v>
      </c>
      <c r="B1680" s="62" t="s">
        <v>129</v>
      </c>
      <c r="C1680" s="63" t="s">
        <v>3382</v>
      </c>
      <c r="D1680" s="63" t="s">
        <v>3393</v>
      </c>
      <c r="E1680" s="108" t="s">
        <v>3394</v>
      </c>
      <c r="F1680" s="62" t="s">
        <v>132</v>
      </c>
    </row>
    <row r="1681" spans="1:6" ht="14.25">
      <c r="A1681" s="61">
        <v>1679</v>
      </c>
      <c r="B1681" s="62" t="s">
        <v>129</v>
      </c>
      <c r="C1681" s="63" t="s">
        <v>3382</v>
      </c>
      <c r="D1681" s="63" t="s">
        <v>3395</v>
      </c>
      <c r="E1681" s="108" t="s">
        <v>3396</v>
      </c>
      <c r="F1681" s="62" t="s">
        <v>132</v>
      </c>
    </row>
    <row r="1682" spans="1:6" ht="14.25">
      <c r="A1682" s="61">
        <v>1680</v>
      </c>
      <c r="B1682" s="62" t="s">
        <v>129</v>
      </c>
      <c r="C1682" s="63" t="s">
        <v>3382</v>
      </c>
      <c r="D1682" s="63" t="s">
        <v>3397</v>
      </c>
      <c r="E1682" s="108" t="s">
        <v>3398</v>
      </c>
      <c r="F1682" s="62" t="s">
        <v>132</v>
      </c>
    </row>
    <row r="1683" spans="1:6" ht="14.25">
      <c r="A1683" s="61">
        <v>1681</v>
      </c>
      <c r="B1683" s="62" t="s">
        <v>129</v>
      </c>
      <c r="C1683" s="63" t="s">
        <v>3382</v>
      </c>
      <c r="D1683" s="63" t="s">
        <v>3399</v>
      </c>
      <c r="E1683" s="108" t="s">
        <v>3400</v>
      </c>
      <c r="F1683" s="62" t="s">
        <v>132</v>
      </c>
    </row>
    <row r="1684" spans="1:6" ht="14.25">
      <c r="A1684" s="61">
        <v>1682</v>
      </c>
      <c r="B1684" s="62" t="s">
        <v>129</v>
      </c>
      <c r="C1684" s="63" t="s">
        <v>3382</v>
      </c>
      <c r="D1684" s="63" t="s">
        <v>3401</v>
      </c>
      <c r="E1684" s="108" t="s">
        <v>3402</v>
      </c>
      <c r="F1684" s="62" t="s">
        <v>132</v>
      </c>
    </row>
    <row r="1685" spans="1:6" ht="14.25">
      <c r="A1685" s="61">
        <v>1683</v>
      </c>
      <c r="B1685" s="62" t="s">
        <v>129</v>
      </c>
      <c r="C1685" s="63" t="s">
        <v>3336</v>
      </c>
      <c r="D1685" s="63" t="s">
        <v>3403</v>
      </c>
      <c r="E1685" s="108" t="s">
        <v>3404</v>
      </c>
      <c r="F1685" s="62" t="s">
        <v>132</v>
      </c>
    </row>
    <row r="1686" spans="1:6" ht="14.25">
      <c r="A1686" s="61">
        <v>1684</v>
      </c>
      <c r="B1686" s="62" t="s">
        <v>129</v>
      </c>
      <c r="C1686" s="63" t="s">
        <v>3336</v>
      </c>
      <c r="D1686" s="63" t="s">
        <v>3405</v>
      </c>
      <c r="E1686" s="108" t="s">
        <v>3406</v>
      </c>
      <c r="F1686" s="62" t="s">
        <v>132</v>
      </c>
    </row>
    <row r="1687" spans="1:6" ht="14.25">
      <c r="A1687" s="61">
        <v>1685</v>
      </c>
      <c r="B1687" s="62" t="s">
        <v>129</v>
      </c>
      <c r="C1687" s="63" t="s">
        <v>3336</v>
      </c>
      <c r="D1687" s="63" t="s">
        <v>3407</v>
      </c>
      <c r="E1687" s="108" t="s">
        <v>3408</v>
      </c>
      <c r="F1687" s="62" t="s">
        <v>132</v>
      </c>
    </row>
    <row r="1688" spans="1:6" ht="14.25">
      <c r="A1688" s="61">
        <v>1686</v>
      </c>
      <c r="B1688" s="62" t="s">
        <v>129</v>
      </c>
      <c r="C1688" s="63" t="s">
        <v>3336</v>
      </c>
      <c r="D1688" s="63" t="s">
        <v>3409</v>
      </c>
      <c r="E1688" s="108" t="s">
        <v>3410</v>
      </c>
      <c r="F1688" s="62" t="s">
        <v>132</v>
      </c>
    </row>
    <row r="1689" spans="1:6" ht="14.25">
      <c r="A1689" s="61">
        <v>1687</v>
      </c>
      <c r="B1689" s="62" t="s">
        <v>129</v>
      </c>
      <c r="C1689" s="63" t="s">
        <v>3336</v>
      </c>
      <c r="D1689" s="63" t="s">
        <v>3411</v>
      </c>
      <c r="E1689" s="108" t="s">
        <v>3412</v>
      </c>
      <c r="F1689" s="62" t="s">
        <v>132</v>
      </c>
    </row>
    <row r="1690" spans="1:6" ht="14.25">
      <c r="A1690" s="61">
        <v>1688</v>
      </c>
      <c r="B1690" s="62" t="s">
        <v>129</v>
      </c>
      <c r="C1690" s="63" t="s">
        <v>3336</v>
      </c>
      <c r="D1690" s="63" t="s">
        <v>3413</v>
      </c>
      <c r="E1690" s="108" t="s">
        <v>3414</v>
      </c>
      <c r="F1690" s="62" t="s">
        <v>132</v>
      </c>
    </row>
    <row r="1691" spans="1:6" ht="14.25">
      <c r="A1691" s="61">
        <v>1689</v>
      </c>
      <c r="B1691" s="62" t="s">
        <v>129</v>
      </c>
      <c r="C1691" s="63" t="s">
        <v>3336</v>
      </c>
      <c r="D1691" s="63" t="s">
        <v>3415</v>
      </c>
      <c r="E1691" s="108" t="s">
        <v>3416</v>
      </c>
      <c r="F1691" s="62" t="s">
        <v>132</v>
      </c>
    </row>
    <row r="1692" spans="1:6" ht="14.25">
      <c r="A1692" s="61">
        <v>1690</v>
      </c>
      <c r="B1692" s="62" t="s">
        <v>129</v>
      </c>
      <c r="C1692" s="63" t="s">
        <v>3417</v>
      </c>
      <c r="D1692" s="63" t="s">
        <v>3418</v>
      </c>
      <c r="E1692" s="108" t="s">
        <v>3419</v>
      </c>
      <c r="F1692" s="62" t="s">
        <v>132</v>
      </c>
    </row>
    <row r="1693" spans="1:6" ht="14.25">
      <c r="A1693" s="61">
        <v>1691</v>
      </c>
      <c r="B1693" s="62" t="s">
        <v>129</v>
      </c>
      <c r="C1693" s="63" t="s">
        <v>3417</v>
      </c>
      <c r="D1693" s="63" t="s">
        <v>3420</v>
      </c>
      <c r="E1693" s="108" t="s">
        <v>3421</v>
      </c>
      <c r="F1693" s="62" t="s">
        <v>132</v>
      </c>
    </row>
    <row r="1694" spans="1:6" ht="14.25">
      <c r="A1694" s="61">
        <v>1692</v>
      </c>
      <c r="B1694" s="62" t="s">
        <v>129</v>
      </c>
      <c r="C1694" s="63" t="s">
        <v>3417</v>
      </c>
      <c r="D1694" s="63" t="s">
        <v>3422</v>
      </c>
      <c r="E1694" s="108" t="s">
        <v>3423</v>
      </c>
      <c r="F1694" s="62" t="s">
        <v>132</v>
      </c>
    </row>
    <row r="1695" spans="1:6" ht="14.25">
      <c r="A1695" s="61">
        <v>1693</v>
      </c>
      <c r="B1695" s="62" t="s">
        <v>129</v>
      </c>
      <c r="C1695" s="63" t="s">
        <v>3417</v>
      </c>
      <c r="D1695" s="63" t="s">
        <v>282</v>
      </c>
      <c r="E1695" s="108" t="s">
        <v>3424</v>
      </c>
      <c r="F1695" s="62" t="s">
        <v>132</v>
      </c>
    </row>
    <row r="1696" spans="1:6" ht="14.25">
      <c r="A1696" s="61">
        <v>1694</v>
      </c>
      <c r="B1696" s="62" t="s">
        <v>129</v>
      </c>
      <c r="C1696" s="63" t="s">
        <v>3417</v>
      </c>
      <c r="D1696" s="63" t="s">
        <v>3425</v>
      </c>
      <c r="E1696" s="108" t="s">
        <v>3426</v>
      </c>
      <c r="F1696" s="62" t="s">
        <v>132</v>
      </c>
    </row>
    <row r="1697" spans="1:6" ht="14.25">
      <c r="A1697" s="61">
        <v>1695</v>
      </c>
      <c r="B1697" s="62" t="s">
        <v>129</v>
      </c>
      <c r="C1697" s="63" t="s">
        <v>3427</v>
      </c>
      <c r="D1697" s="63" t="s">
        <v>3427</v>
      </c>
      <c r="E1697" s="108" t="s">
        <v>3428</v>
      </c>
      <c r="F1697" s="62" t="s">
        <v>132</v>
      </c>
    </row>
    <row r="1698" spans="1:6" ht="14.25">
      <c r="A1698" s="61">
        <v>1696</v>
      </c>
      <c r="B1698" s="62" t="s">
        <v>129</v>
      </c>
      <c r="C1698" s="63" t="s">
        <v>3427</v>
      </c>
      <c r="D1698" s="63" t="s">
        <v>3429</v>
      </c>
      <c r="E1698" s="108" t="s">
        <v>3430</v>
      </c>
      <c r="F1698" s="62" t="s">
        <v>132</v>
      </c>
    </row>
    <row r="1699" spans="1:6" ht="14.25">
      <c r="A1699" s="61">
        <v>1697</v>
      </c>
      <c r="B1699" s="62" t="s">
        <v>129</v>
      </c>
      <c r="C1699" s="63" t="s">
        <v>3427</v>
      </c>
      <c r="D1699" s="63" t="s">
        <v>3431</v>
      </c>
      <c r="E1699" s="108" t="s">
        <v>3432</v>
      </c>
      <c r="F1699" s="62" t="s">
        <v>132</v>
      </c>
    </row>
    <row r="1700" spans="1:6" ht="14.25">
      <c r="A1700" s="61">
        <v>1698</v>
      </c>
      <c r="B1700" s="62" t="s">
        <v>129</v>
      </c>
      <c r="C1700" s="63" t="s">
        <v>3427</v>
      </c>
      <c r="D1700" s="63" t="s">
        <v>3433</v>
      </c>
      <c r="E1700" s="108" t="s">
        <v>3434</v>
      </c>
      <c r="F1700" s="62" t="s">
        <v>132</v>
      </c>
    </row>
    <row r="1701" spans="1:6" ht="14.25">
      <c r="A1701" s="61">
        <v>1699</v>
      </c>
      <c r="B1701" s="62" t="s">
        <v>129</v>
      </c>
      <c r="C1701" s="63" t="s">
        <v>3427</v>
      </c>
      <c r="D1701" s="63" t="s">
        <v>3435</v>
      </c>
      <c r="E1701" s="108" t="s">
        <v>3436</v>
      </c>
      <c r="F1701" s="62" t="s">
        <v>132</v>
      </c>
    </row>
    <row r="1702" spans="1:6" ht="14.25">
      <c r="A1702" s="61">
        <v>1700</v>
      </c>
      <c r="B1702" s="62" t="s">
        <v>129</v>
      </c>
      <c r="C1702" s="63" t="s">
        <v>3427</v>
      </c>
      <c r="D1702" s="63" t="s">
        <v>3437</v>
      </c>
      <c r="E1702" s="108" t="s">
        <v>3438</v>
      </c>
      <c r="F1702" s="62" t="s">
        <v>132</v>
      </c>
    </row>
    <row r="1703" spans="1:6" ht="14.25">
      <c r="A1703" s="61">
        <v>1701</v>
      </c>
      <c r="B1703" s="62" t="s">
        <v>129</v>
      </c>
      <c r="C1703" s="63" t="s">
        <v>3427</v>
      </c>
      <c r="D1703" s="63" t="s">
        <v>3439</v>
      </c>
      <c r="E1703" s="108" t="s">
        <v>3440</v>
      </c>
      <c r="F1703" s="62" t="s">
        <v>132</v>
      </c>
    </row>
    <row r="1704" spans="1:6" ht="14.25">
      <c r="A1704" s="61">
        <v>1702</v>
      </c>
      <c r="B1704" s="62" t="s">
        <v>129</v>
      </c>
      <c r="C1704" s="63" t="s">
        <v>3427</v>
      </c>
      <c r="D1704" s="63" t="s">
        <v>3441</v>
      </c>
      <c r="E1704" s="108" t="s">
        <v>3442</v>
      </c>
      <c r="F1704" s="62" t="s">
        <v>132</v>
      </c>
    </row>
    <row r="1705" spans="1:6" ht="14.25">
      <c r="A1705" s="61">
        <v>1703</v>
      </c>
      <c r="B1705" s="62" t="s">
        <v>129</v>
      </c>
      <c r="C1705" s="63" t="s">
        <v>1189</v>
      </c>
      <c r="D1705" s="63" t="s">
        <v>1189</v>
      </c>
      <c r="E1705" s="108" t="s">
        <v>3443</v>
      </c>
      <c r="F1705" s="62" t="s">
        <v>132</v>
      </c>
    </row>
    <row r="1706" spans="1:6" ht="14.25">
      <c r="A1706" s="61">
        <v>1704</v>
      </c>
      <c r="B1706" s="62" t="s">
        <v>129</v>
      </c>
      <c r="C1706" s="63" t="s">
        <v>1189</v>
      </c>
      <c r="D1706" s="63" t="s">
        <v>3444</v>
      </c>
      <c r="E1706" s="108" t="s">
        <v>3445</v>
      </c>
      <c r="F1706" s="62" t="s">
        <v>132</v>
      </c>
    </row>
    <row r="1707" spans="1:6" ht="14.25">
      <c r="A1707" s="61">
        <v>1705</v>
      </c>
      <c r="B1707" s="62" t="s">
        <v>129</v>
      </c>
      <c r="C1707" s="63" t="s">
        <v>1189</v>
      </c>
      <c r="D1707" s="63" t="s">
        <v>3446</v>
      </c>
      <c r="E1707" s="108" t="s">
        <v>3447</v>
      </c>
      <c r="F1707" s="62" t="s">
        <v>132</v>
      </c>
    </row>
    <row r="1708" spans="1:6" ht="14.25">
      <c r="A1708" s="61">
        <v>1706</v>
      </c>
      <c r="B1708" s="62" t="s">
        <v>129</v>
      </c>
      <c r="C1708" s="63" t="s">
        <v>1189</v>
      </c>
      <c r="D1708" s="63" t="s">
        <v>3448</v>
      </c>
      <c r="E1708" s="108" t="s">
        <v>3449</v>
      </c>
      <c r="F1708" s="62" t="s">
        <v>132</v>
      </c>
    </row>
    <row r="1709" spans="1:6" ht="14.25">
      <c r="A1709" s="61">
        <v>1707</v>
      </c>
      <c r="B1709" s="62" t="s">
        <v>129</v>
      </c>
      <c r="C1709" s="63" t="s">
        <v>1189</v>
      </c>
      <c r="D1709" s="63" t="s">
        <v>3450</v>
      </c>
      <c r="E1709" s="108" t="s">
        <v>3451</v>
      </c>
      <c r="F1709" s="62" t="s">
        <v>132</v>
      </c>
    </row>
    <row r="1710" spans="1:6" ht="14.25">
      <c r="A1710" s="61">
        <v>1708</v>
      </c>
      <c r="B1710" s="62" t="s">
        <v>129</v>
      </c>
      <c r="C1710" s="63" t="s">
        <v>1189</v>
      </c>
      <c r="D1710" s="63" t="s">
        <v>1772</v>
      </c>
      <c r="E1710" s="108" t="s">
        <v>3452</v>
      </c>
      <c r="F1710" s="62" t="s">
        <v>132</v>
      </c>
    </row>
    <row r="1711" spans="1:6" ht="14.25">
      <c r="A1711" s="61">
        <v>1709</v>
      </c>
      <c r="B1711" s="62" t="s">
        <v>129</v>
      </c>
      <c r="C1711" s="63" t="s">
        <v>1189</v>
      </c>
      <c r="D1711" s="63" t="s">
        <v>3453</v>
      </c>
      <c r="E1711" s="108" t="s">
        <v>3454</v>
      </c>
      <c r="F1711" s="62" t="s">
        <v>132</v>
      </c>
    </row>
    <row r="1712" spans="1:6" ht="14.25">
      <c r="A1712" s="61">
        <v>1710</v>
      </c>
      <c r="B1712" s="62" t="s">
        <v>129</v>
      </c>
      <c r="C1712" s="63" t="s">
        <v>1189</v>
      </c>
      <c r="D1712" s="63" t="s">
        <v>1418</v>
      </c>
      <c r="E1712" s="108" t="s">
        <v>3455</v>
      </c>
      <c r="F1712" s="62" t="s">
        <v>132</v>
      </c>
    </row>
    <row r="1713" spans="1:6" ht="14.25">
      <c r="A1713" s="61">
        <v>1711</v>
      </c>
      <c r="B1713" s="62" t="s">
        <v>129</v>
      </c>
      <c r="C1713" s="63" t="s">
        <v>1189</v>
      </c>
      <c r="D1713" s="63" t="s">
        <v>1163</v>
      </c>
      <c r="E1713" s="108" t="s">
        <v>3456</v>
      </c>
      <c r="F1713" s="62" t="s">
        <v>132</v>
      </c>
    </row>
    <row r="1714" spans="1:6" ht="14.25">
      <c r="A1714" s="61">
        <v>1712</v>
      </c>
      <c r="B1714" s="62" t="s">
        <v>129</v>
      </c>
      <c r="C1714" s="63" t="s">
        <v>1189</v>
      </c>
      <c r="D1714" s="63" t="s">
        <v>3457</v>
      </c>
      <c r="E1714" s="108" t="s">
        <v>3458</v>
      </c>
      <c r="F1714" s="62" t="s">
        <v>132</v>
      </c>
    </row>
    <row r="1715" spans="1:6" ht="14.25">
      <c r="A1715" s="61">
        <v>1713</v>
      </c>
      <c r="B1715" s="62" t="s">
        <v>129</v>
      </c>
      <c r="C1715" s="63" t="s">
        <v>3459</v>
      </c>
      <c r="D1715" s="63" t="s">
        <v>2917</v>
      </c>
      <c r="E1715" s="108" t="s">
        <v>3460</v>
      </c>
      <c r="F1715" s="62" t="s">
        <v>132</v>
      </c>
    </row>
    <row r="1716" spans="1:6" ht="14.25">
      <c r="A1716" s="61">
        <v>1714</v>
      </c>
      <c r="B1716" s="62" t="s">
        <v>129</v>
      </c>
      <c r="C1716" s="63" t="s">
        <v>3459</v>
      </c>
      <c r="D1716" s="63" t="s">
        <v>3461</v>
      </c>
      <c r="E1716" s="108" t="s">
        <v>3462</v>
      </c>
      <c r="F1716" s="62" t="s">
        <v>132</v>
      </c>
    </row>
    <row r="1717" spans="1:6" ht="14.25">
      <c r="A1717" s="61">
        <v>1715</v>
      </c>
      <c r="B1717" s="62" t="s">
        <v>129</v>
      </c>
      <c r="C1717" s="63" t="s">
        <v>3459</v>
      </c>
      <c r="D1717" s="63" t="s">
        <v>3463</v>
      </c>
      <c r="E1717" s="108" t="s">
        <v>3464</v>
      </c>
      <c r="F1717" s="62" t="s">
        <v>132</v>
      </c>
    </row>
    <row r="1718" spans="1:6" ht="14.25">
      <c r="A1718" s="61">
        <v>1716</v>
      </c>
      <c r="B1718" s="62" t="s">
        <v>129</v>
      </c>
      <c r="C1718" s="63" t="s">
        <v>3459</v>
      </c>
      <c r="D1718" s="63" t="s">
        <v>3465</v>
      </c>
      <c r="E1718" s="108" t="s">
        <v>3466</v>
      </c>
      <c r="F1718" s="62" t="s">
        <v>132</v>
      </c>
    </row>
    <row r="1719" spans="1:6" ht="14.25">
      <c r="A1719" s="61">
        <v>1717</v>
      </c>
      <c r="B1719" s="62" t="s">
        <v>129</v>
      </c>
      <c r="C1719" s="63" t="s">
        <v>3459</v>
      </c>
      <c r="D1719" s="63" t="s">
        <v>3467</v>
      </c>
      <c r="E1719" s="108" t="s">
        <v>3468</v>
      </c>
      <c r="F1719" s="62" t="s">
        <v>132</v>
      </c>
    </row>
    <row r="1720" spans="1:6" ht="14.25">
      <c r="A1720" s="61">
        <v>1718</v>
      </c>
      <c r="B1720" s="62" t="s">
        <v>129</v>
      </c>
      <c r="C1720" s="63" t="s">
        <v>3459</v>
      </c>
      <c r="D1720" s="63" t="s">
        <v>3469</v>
      </c>
      <c r="E1720" s="108" t="s">
        <v>3470</v>
      </c>
      <c r="F1720" s="62" t="s">
        <v>132</v>
      </c>
    </row>
    <row r="1721" spans="1:6" ht="14.25">
      <c r="A1721" s="61">
        <v>1719</v>
      </c>
      <c r="B1721" s="62" t="s">
        <v>129</v>
      </c>
      <c r="C1721" s="63" t="s">
        <v>3459</v>
      </c>
      <c r="D1721" s="63" t="s">
        <v>3471</v>
      </c>
      <c r="E1721" s="108" t="s">
        <v>3472</v>
      </c>
      <c r="F1721" s="62" t="s">
        <v>132</v>
      </c>
    </row>
    <row r="1722" spans="1:6" ht="14.25">
      <c r="A1722" s="61">
        <v>1720</v>
      </c>
      <c r="B1722" s="62" t="s">
        <v>129</v>
      </c>
      <c r="C1722" s="63" t="s">
        <v>3459</v>
      </c>
      <c r="D1722" s="63" t="s">
        <v>282</v>
      </c>
      <c r="E1722" s="108" t="s">
        <v>3473</v>
      </c>
      <c r="F1722" s="62" t="s">
        <v>132</v>
      </c>
    </row>
    <row r="1723" spans="1:6" ht="14.25">
      <c r="A1723" s="61">
        <v>1721</v>
      </c>
      <c r="B1723" s="62" t="s">
        <v>129</v>
      </c>
      <c r="C1723" s="63" t="s">
        <v>3459</v>
      </c>
      <c r="D1723" s="63" t="s">
        <v>3474</v>
      </c>
      <c r="E1723" s="108" t="s">
        <v>3475</v>
      </c>
      <c r="F1723" s="62" t="s">
        <v>132</v>
      </c>
    </row>
    <row r="1724" spans="1:6" ht="14.25">
      <c r="A1724" s="61">
        <v>1722</v>
      </c>
      <c r="B1724" s="62" t="s">
        <v>129</v>
      </c>
      <c r="C1724" s="63" t="s">
        <v>3476</v>
      </c>
      <c r="D1724" s="63" t="s">
        <v>3476</v>
      </c>
      <c r="E1724" s="108" t="s">
        <v>3477</v>
      </c>
      <c r="F1724" s="62" t="s">
        <v>132</v>
      </c>
    </row>
    <row r="1725" spans="1:6" ht="14.25">
      <c r="A1725" s="61">
        <v>1723</v>
      </c>
      <c r="B1725" s="62" t="s">
        <v>129</v>
      </c>
      <c r="C1725" s="63" t="s">
        <v>3476</v>
      </c>
      <c r="D1725" s="63" t="s">
        <v>3478</v>
      </c>
      <c r="E1725" s="108" t="s">
        <v>3479</v>
      </c>
      <c r="F1725" s="62" t="s">
        <v>132</v>
      </c>
    </row>
    <row r="1726" spans="1:6" ht="14.25">
      <c r="A1726" s="61">
        <v>1724</v>
      </c>
      <c r="B1726" s="62" t="s">
        <v>129</v>
      </c>
      <c r="C1726" s="63" t="s">
        <v>3476</v>
      </c>
      <c r="D1726" s="63" t="s">
        <v>3480</v>
      </c>
      <c r="E1726" s="108" t="s">
        <v>3481</v>
      </c>
      <c r="F1726" s="62" t="s">
        <v>132</v>
      </c>
    </row>
    <row r="1727" spans="1:6" ht="14.25">
      <c r="A1727" s="61">
        <v>1725</v>
      </c>
      <c r="B1727" s="62" t="s">
        <v>129</v>
      </c>
      <c r="C1727" s="63" t="s">
        <v>3476</v>
      </c>
      <c r="D1727" s="63" t="s">
        <v>3482</v>
      </c>
      <c r="E1727" s="108" t="s">
        <v>3483</v>
      </c>
      <c r="F1727" s="62" t="s">
        <v>132</v>
      </c>
    </row>
    <row r="1728" spans="1:6" ht="14.25">
      <c r="A1728" s="61">
        <v>1726</v>
      </c>
      <c r="B1728" s="62" t="s">
        <v>129</v>
      </c>
      <c r="C1728" s="63" t="s">
        <v>3484</v>
      </c>
      <c r="D1728" s="63" t="s">
        <v>3485</v>
      </c>
      <c r="E1728" s="108" t="s">
        <v>3486</v>
      </c>
      <c r="F1728" s="62" t="s">
        <v>132</v>
      </c>
    </row>
    <row r="1729" spans="1:6" ht="14.25">
      <c r="A1729" s="61">
        <v>1727</v>
      </c>
      <c r="B1729" s="62" t="s">
        <v>129</v>
      </c>
      <c r="C1729" s="63" t="s">
        <v>3484</v>
      </c>
      <c r="D1729" s="63" t="s">
        <v>3487</v>
      </c>
      <c r="E1729" s="108" t="s">
        <v>3488</v>
      </c>
      <c r="F1729" s="62" t="s">
        <v>132</v>
      </c>
    </row>
    <row r="1730" spans="1:6" ht="14.25">
      <c r="A1730" s="61">
        <v>1728</v>
      </c>
      <c r="B1730" s="62" t="s">
        <v>129</v>
      </c>
      <c r="C1730" s="63" t="s">
        <v>3484</v>
      </c>
      <c r="D1730" s="63" t="s">
        <v>3489</v>
      </c>
      <c r="E1730" s="108" t="s">
        <v>3490</v>
      </c>
      <c r="F1730" s="62" t="s">
        <v>132</v>
      </c>
    </row>
    <row r="1731" spans="1:6" ht="14.25">
      <c r="A1731" s="61">
        <v>1729</v>
      </c>
      <c r="B1731" s="62" t="s">
        <v>129</v>
      </c>
      <c r="C1731" s="63" t="s">
        <v>3484</v>
      </c>
      <c r="D1731" s="63" t="s">
        <v>3491</v>
      </c>
      <c r="E1731" s="108" t="s">
        <v>3492</v>
      </c>
      <c r="F1731" s="62" t="s">
        <v>132</v>
      </c>
    </row>
    <row r="1732" spans="1:6" ht="14.25">
      <c r="A1732" s="61">
        <v>1730</v>
      </c>
      <c r="B1732" s="62" t="s">
        <v>129</v>
      </c>
      <c r="C1732" s="63" t="s">
        <v>3484</v>
      </c>
      <c r="D1732" s="63" t="s">
        <v>3493</v>
      </c>
      <c r="E1732" s="108" t="s">
        <v>3494</v>
      </c>
      <c r="F1732" s="62" t="s">
        <v>132</v>
      </c>
    </row>
    <row r="1733" spans="1:6" ht="14.25">
      <c r="A1733" s="61">
        <v>1731</v>
      </c>
      <c r="B1733" s="62" t="s">
        <v>129</v>
      </c>
      <c r="C1733" s="63" t="s">
        <v>3495</v>
      </c>
      <c r="D1733" s="63" t="s">
        <v>3496</v>
      </c>
      <c r="E1733" s="108" t="s">
        <v>3497</v>
      </c>
      <c r="F1733" s="62" t="s">
        <v>132</v>
      </c>
    </row>
    <row r="1734" spans="1:6" ht="14.25">
      <c r="A1734" s="61">
        <v>1732</v>
      </c>
      <c r="B1734" s="62" t="s">
        <v>129</v>
      </c>
      <c r="C1734" s="63" t="s">
        <v>3495</v>
      </c>
      <c r="D1734" s="63" t="s">
        <v>532</v>
      </c>
      <c r="E1734" s="108" t="s">
        <v>3498</v>
      </c>
      <c r="F1734" s="62" t="s">
        <v>132</v>
      </c>
    </row>
    <row r="1735" spans="1:6" ht="14.25">
      <c r="A1735" s="61">
        <v>1733</v>
      </c>
      <c r="B1735" s="62" t="s">
        <v>129</v>
      </c>
      <c r="C1735" s="63" t="s">
        <v>3495</v>
      </c>
      <c r="D1735" s="63" t="s">
        <v>3499</v>
      </c>
      <c r="E1735" s="108" t="s">
        <v>3500</v>
      </c>
      <c r="F1735" s="62" t="s">
        <v>132</v>
      </c>
    </row>
    <row r="1736" spans="1:6" ht="14.25">
      <c r="A1736" s="61">
        <v>1734</v>
      </c>
      <c r="B1736" s="62" t="s">
        <v>129</v>
      </c>
      <c r="C1736" s="63" t="s">
        <v>3495</v>
      </c>
      <c r="D1736" s="63" t="s">
        <v>3501</v>
      </c>
      <c r="E1736" s="108" t="s">
        <v>3502</v>
      </c>
      <c r="F1736" s="62" t="s">
        <v>132</v>
      </c>
    </row>
    <row r="1737" spans="1:6" ht="14.25">
      <c r="A1737" s="61">
        <v>1735</v>
      </c>
      <c r="B1737" s="62" t="s">
        <v>129</v>
      </c>
      <c r="C1737" s="63" t="s">
        <v>3495</v>
      </c>
      <c r="D1737" s="63" t="s">
        <v>1099</v>
      </c>
      <c r="E1737" s="108" t="s">
        <v>3503</v>
      </c>
      <c r="F1737" s="62" t="s">
        <v>132</v>
      </c>
    </row>
    <row r="1738" spans="1:6" ht="14.25">
      <c r="A1738" s="61">
        <v>1736</v>
      </c>
      <c r="B1738" s="62" t="s">
        <v>129</v>
      </c>
      <c r="C1738" s="63" t="s">
        <v>3504</v>
      </c>
      <c r="D1738" s="63" t="s">
        <v>3504</v>
      </c>
      <c r="E1738" s="108" t="s">
        <v>3505</v>
      </c>
      <c r="F1738" s="62" t="s">
        <v>132</v>
      </c>
    </row>
    <row r="1739" spans="1:6" ht="14.25">
      <c r="A1739" s="61">
        <v>1737</v>
      </c>
      <c r="B1739" s="62" t="s">
        <v>129</v>
      </c>
      <c r="C1739" s="63" t="s">
        <v>3504</v>
      </c>
      <c r="D1739" s="63" t="s">
        <v>3506</v>
      </c>
      <c r="E1739" s="108" t="s">
        <v>3507</v>
      </c>
      <c r="F1739" s="62" t="s">
        <v>132</v>
      </c>
    </row>
    <row r="1740" spans="1:6" ht="14.25">
      <c r="A1740" s="61">
        <v>1738</v>
      </c>
      <c r="B1740" s="62" t="s">
        <v>129</v>
      </c>
      <c r="C1740" s="63" t="s">
        <v>3504</v>
      </c>
      <c r="D1740" s="63" t="s">
        <v>3508</v>
      </c>
      <c r="E1740" s="108" t="s">
        <v>3509</v>
      </c>
      <c r="F1740" s="62" t="s">
        <v>132</v>
      </c>
    </row>
    <row r="1741" spans="1:6" ht="14.25">
      <c r="A1741" s="61">
        <v>1739</v>
      </c>
      <c r="B1741" s="62" t="s">
        <v>129</v>
      </c>
      <c r="C1741" s="63" t="s">
        <v>3504</v>
      </c>
      <c r="D1741" s="63" t="s">
        <v>3510</v>
      </c>
      <c r="E1741" s="108" t="s">
        <v>3511</v>
      </c>
      <c r="F1741" s="62" t="s">
        <v>132</v>
      </c>
    </row>
    <row r="1742" spans="1:6" ht="14.25">
      <c r="A1742" s="61">
        <v>1740</v>
      </c>
      <c r="B1742" s="62" t="s">
        <v>129</v>
      </c>
      <c r="C1742" s="63" t="s">
        <v>3504</v>
      </c>
      <c r="D1742" s="63" t="s">
        <v>3512</v>
      </c>
      <c r="E1742" s="108" t="s">
        <v>3513</v>
      </c>
      <c r="F1742" s="62" t="s">
        <v>132</v>
      </c>
    </row>
    <row r="1743" spans="1:6" ht="14.25">
      <c r="A1743" s="61">
        <v>1741</v>
      </c>
      <c r="B1743" s="62" t="s">
        <v>129</v>
      </c>
      <c r="C1743" s="63" t="s">
        <v>3504</v>
      </c>
      <c r="D1743" s="63" t="s">
        <v>3514</v>
      </c>
      <c r="E1743" s="108" t="s">
        <v>3515</v>
      </c>
      <c r="F1743" s="62" t="s">
        <v>132</v>
      </c>
    </row>
    <row r="1744" spans="1:6" ht="14.25">
      <c r="A1744" s="61">
        <v>1742</v>
      </c>
      <c r="B1744" s="62" t="s">
        <v>129</v>
      </c>
      <c r="C1744" s="63" t="s">
        <v>3504</v>
      </c>
      <c r="D1744" s="63" t="s">
        <v>3516</v>
      </c>
      <c r="E1744" s="108" t="s">
        <v>3517</v>
      </c>
      <c r="F1744" s="62" t="s">
        <v>132</v>
      </c>
    </row>
    <row r="1745" spans="1:6" ht="14.25">
      <c r="A1745" s="61">
        <v>1743</v>
      </c>
      <c r="B1745" s="62" t="s">
        <v>129</v>
      </c>
      <c r="C1745" s="63" t="s">
        <v>3504</v>
      </c>
      <c r="D1745" s="63" t="s">
        <v>3518</v>
      </c>
      <c r="E1745" s="108" t="s">
        <v>3519</v>
      </c>
      <c r="F1745" s="62" t="s">
        <v>132</v>
      </c>
    </row>
    <row r="1746" spans="1:6" ht="14.25">
      <c r="A1746" s="61">
        <v>1744</v>
      </c>
      <c r="B1746" s="62" t="s">
        <v>129</v>
      </c>
      <c r="C1746" s="63" t="s">
        <v>3504</v>
      </c>
      <c r="D1746" s="63" t="s">
        <v>3520</v>
      </c>
      <c r="E1746" s="108" t="s">
        <v>3521</v>
      </c>
      <c r="F1746" s="62" t="s">
        <v>132</v>
      </c>
    </row>
    <row r="1747" spans="1:6" ht="14.25">
      <c r="A1747" s="61">
        <v>1745</v>
      </c>
      <c r="B1747" s="62" t="s">
        <v>129</v>
      </c>
      <c r="C1747" s="63" t="s">
        <v>3504</v>
      </c>
      <c r="D1747" s="63" t="s">
        <v>3522</v>
      </c>
      <c r="E1747" s="108" t="s">
        <v>3523</v>
      </c>
      <c r="F1747" s="62" t="s">
        <v>132</v>
      </c>
    </row>
    <row r="1748" spans="1:6" ht="14.25">
      <c r="A1748" s="61">
        <v>1746</v>
      </c>
      <c r="B1748" s="62" t="s">
        <v>129</v>
      </c>
      <c r="C1748" s="63" t="s">
        <v>3524</v>
      </c>
      <c r="D1748" s="63" t="s">
        <v>3524</v>
      </c>
      <c r="E1748" s="108" t="s">
        <v>3525</v>
      </c>
      <c r="F1748" s="62" t="s">
        <v>132</v>
      </c>
    </row>
    <row r="1749" spans="1:6" ht="14.25">
      <c r="A1749" s="61">
        <v>1747</v>
      </c>
      <c r="B1749" s="62" t="s">
        <v>129</v>
      </c>
      <c r="C1749" s="63" t="s">
        <v>3524</v>
      </c>
      <c r="D1749" s="63" t="s">
        <v>3526</v>
      </c>
      <c r="E1749" s="108" t="s">
        <v>3527</v>
      </c>
      <c r="F1749" s="62" t="s">
        <v>132</v>
      </c>
    </row>
    <row r="1750" spans="1:6" ht="14.25">
      <c r="A1750" s="61">
        <v>1748</v>
      </c>
      <c r="B1750" s="62" t="s">
        <v>129</v>
      </c>
      <c r="C1750" s="63" t="s">
        <v>3524</v>
      </c>
      <c r="D1750" s="63" t="s">
        <v>3528</v>
      </c>
      <c r="E1750" s="108" t="s">
        <v>3529</v>
      </c>
      <c r="F1750" s="62" t="s">
        <v>132</v>
      </c>
    </row>
    <row r="1751" spans="1:6" ht="14.25">
      <c r="A1751" s="61">
        <v>1749</v>
      </c>
      <c r="B1751" s="62" t="s">
        <v>129</v>
      </c>
      <c r="C1751" s="63" t="s">
        <v>3524</v>
      </c>
      <c r="D1751" s="63" t="s">
        <v>3530</v>
      </c>
      <c r="E1751" s="108" t="s">
        <v>3531</v>
      </c>
      <c r="F1751" s="62" t="s">
        <v>132</v>
      </c>
    </row>
    <row r="1752" spans="1:6" ht="14.25">
      <c r="A1752" s="61">
        <v>1750</v>
      </c>
      <c r="B1752" s="62" t="s">
        <v>129</v>
      </c>
      <c r="C1752" s="63" t="s">
        <v>3524</v>
      </c>
      <c r="D1752" s="63" t="s">
        <v>3532</v>
      </c>
      <c r="E1752" s="108" t="s">
        <v>3533</v>
      </c>
      <c r="F1752" s="62" t="s">
        <v>132</v>
      </c>
    </row>
    <row r="1753" spans="1:6" ht="14.25">
      <c r="A1753" s="61">
        <v>1751</v>
      </c>
      <c r="B1753" s="62" t="s">
        <v>129</v>
      </c>
      <c r="C1753" s="63" t="s">
        <v>3524</v>
      </c>
      <c r="D1753" s="63" t="s">
        <v>3534</v>
      </c>
      <c r="E1753" s="108" t="s">
        <v>3535</v>
      </c>
      <c r="F1753" s="62" t="s">
        <v>132</v>
      </c>
    </row>
    <row r="1754" spans="1:6" ht="14.25">
      <c r="A1754" s="61">
        <v>1752</v>
      </c>
      <c r="B1754" s="62" t="s">
        <v>129</v>
      </c>
      <c r="C1754" s="63" t="s">
        <v>3524</v>
      </c>
      <c r="D1754" s="63" t="s">
        <v>3536</v>
      </c>
      <c r="E1754" s="108" t="s">
        <v>3537</v>
      </c>
      <c r="F1754" s="62" t="s">
        <v>132</v>
      </c>
    </row>
    <row r="1755" spans="1:6" ht="14.25">
      <c r="A1755" s="61">
        <v>1753</v>
      </c>
      <c r="B1755" s="62" t="s">
        <v>129</v>
      </c>
      <c r="C1755" s="63" t="s">
        <v>3538</v>
      </c>
      <c r="D1755" s="63" t="s">
        <v>3538</v>
      </c>
      <c r="E1755" s="108" t="s">
        <v>3539</v>
      </c>
      <c r="F1755" s="62" t="s">
        <v>132</v>
      </c>
    </row>
    <row r="1756" spans="1:6" ht="14.25">
      <c r="A1756" s="61">
        <v>1754</v>
      </c>
      <c r="B1756" s="62" t="s">
        <v>129</v>
      </c>
      <c r="C1756" s="63" t="s">
        <v>3538</v>
      </c>
      <c r="D1756" s="63" t="s">
        <v>3540</v>
      </c>
      <c r="E1756" s="108" t="s">
        <v>3541</v>
      </c>
      <c r="F1756" s="62" t="s">
        <v>132</v>
      </c>
    </row>
    <row r="1757" spans="1:6" ht="14.25">
      <c r="A1757" s="61">
        <v>1755</v>
      </c>
      <c r="B1757" s="62" t="s">
        <v>129</v>
      </c>
      <c r="C1757" s="63" t="s">
        <v>3538</v>
      </c>
      <c r="D1757" s="63" t="s">
        <v>3542</v>
      </c>
      <c r="E1757" s="108" t="s">
        <v>3543</v>
      </c>
      <c r="F1757" s="62" t="s">
        <v>132</v>
      </c>
    </row>
    <row r="1758" spans="1:6" ht="14.25">
      <c r="A1758" s="61">
        <v>1756</v>
      </c>
      <c r="B1758" s="62" t="s">
        <v>129</v>
      </c>
      <c r="C1758" s="63" t="s">
        <v>3538</v>
      </c>
      <c r="D1758" s="63" t="s">
        <v>3544</v>
      </c>
      <c r="E1758" s="108" t="s">
        <v>3545</v>
      </c>
      <c r="F1758" s="62" t="s">
        <v>132</v>
      </c>
    </row>
    <row r="1759" spans="1:6" ht="14.25">
      <c r="A1759" s="61">
        <v>1757</v>
      </c>
      <c r="B1759" s="62" t="s">
        <v>129</v>
      </c>
      <c r="C1759" s="63" t="s">
        <v>3538</v>
      </c>
      <c r="D1759" s="63" t="s">
        <v>3546</v>
      </c>
      <c r="E1759" s="108" t="s">
        <v>3547</v>
      </c>
      <c r="F1759" s="62" t="s">
        <v>132</v>
      </c>
    </row>
    <row r="1760" spans="1:6" ht="14.25">
      <c r="A1760" s="61">
        <v>1758</v>
      </c>
      <c r="B1760" s="62" t="s">
        <v>129</v>
      </c>
      <c r="C1760" s="63" t="s">
        <v>3538</v>
      </c>
      <c r="D1760" s="63" t="s">
        <v>3548</v>
      </c>
      <c r="E1760" s="108" t="s">
        <v>3549</v>
      </c>
      <c r="F1760" s="62" t="s">
        <v>132</v>
      </c>
    </row>
    <row r="1761" spans="1:6" ht="14.25">
      <c r="A1761" s="61">
        <v>1759</v>
      </c>
      <c r="B1761" s="62" t="s">
        <v>129</v>
      </c>
      <c r="C1761" s="63" t="s">
        <v>1406</v>
      </c>
      <c r="D1761" s="63" t="s">
        <v>1406</v>
      </c>
      <c r="E1761" s="108" t="s">
        <v>3550</v>
      </c>
      <c r="F1761" s="62" t="s">
        <v>132</v>
      </c>
    </row>
    <row r="1762" spans="1:6" ht="14.25">
      <c r="A1762" s="61">
        <v>1760</v>
      </c>
      <c r="B1762" s="62" t="s">
        <v>129</v>
      </c>
      <c r="C1762" s="63" t="s">
        <v>1406</v>
      </c>
      <c r="D1762" s="63" t="s">
        <v>3551</v>
      </c>
      <c r="E1762" s="108" t="s">
        <v>3552</v>
      </c>
      <c r="F1762" s="62" t="s">
        <v>132</v>
      </c>
    </row>
    <row r="1763" spans="1:6" ht="14.25">
      <c r="A1763" s="61">
        <v>1761</v>
      </c>
      <c r="B1763" s="62" t="s">
        <v>129</v>
      </c>
      <c r="C1763" s="63" t="s">
        <v>1406</v>
      </c>
      <c r="D1763" s="63" t="s">
        <v>3553</v>
      </c>
      <c r="E1763" s="108" t="s">
        <v>3554</v>
      </c>
      <c r="F1763" s="62" t="s">
        <v>132</v>
      </c>
    </row>
    <row r="1764" spans="1:6" ht="14.25">
      <c r="A1764" s="61">
        <v>1762</v>
      </c>
      <c r="B1764" s="62" t="s">
        <v>129</v>
      </c>
      <c r="C1764" s="63" t="s">
        <v>1406</v>
      </c>
      <c r="D1764" s="63" t="s">
        <v>3555</v>
      </c>
      <c r="E1764" s="108" t="s">
        <v>3556</v>
      </c>
      <c r="F1764" s="62" t="s">
        <v>132</v>
      </c>
    </row>
    <row r="1765" spans="1:6" ht="14.25">
      <c r="A1765" s="61">
        <v>1763</v>
      </c>
      <c r="B1765" s="62" t="s">
        <v>129</v>
      </c>
      <c r="C1765" s="63" t="s">
        <v>1406</v>
      </c>
      <c r="D1765" s="63" t="s">
        <v>1480</v>
      </c>
      <c r="E1765" s="108" t="s">
        <v>3557</v>
      </c>
      <c r="F1765" s="62" t="s">
        <v>132</v>
      </c>
    </row>
    <row r="1766" spans="1:6" ht="14.25">
      <c r="A1766" s="61">
        <v>1764</v>
      </c>
      <c r="B1766" s="62" t="s">
        <v>129</v>
      </c>
      <c r="C1766" s="63" t="s">
        <v>1406</v>
      </c>
      <c r="D1766" s="63" t="s">
        <v>1977</v>
      </c>
      <c r="E1766" s="108" t="s">
        <v>3558</v>
      </c>
      <c r="F1766" s="62" t="s">
        <v>132</v>
      </c>
    </row>
    <row r="1767" spans="1:6" ht="14.25">
      <c r="A1767" s="61">
        <v>1765</v>
      </c>
      <c r="B1767" s="62" t="s">
        <v>129</v>
      </c>
      <c r="C1767" s="63" t="s">
        <v>3559</v>
      </c>
      <c r="D1767" s="63" t="s">
        <v>3560</v>
      </c>
      <c r="E1767" s="108" t="s">
        <v>3561</v>
      </c>
      <c r="F1767" s="62" t="s">
        <v>132</v>
      </c>
    </row>
    <row r="1768" spans="1:6" ht="14.25">
      <c r="A1768" s="61">
        <v>1766</v>
      </c>
      <c r="B1768" s="62" t="s">
        <v>129</v>
      </c>
      <c r="C1768" s="63" t="s">
        <v>3559</v>
      </c>
      <c r="D1768" s="63" t="s">
        <v>3562</v>
      </c>
      <c r="E1768" s="108" t="s">
        <v>3563</v>
      </c>
      <c r="F1768" s="62" t="s">
        <v>132</v>
      </c>
    </row>
    <row r="1769" spans="1:6" ht="14.25">
      <c r="A1769" s="61">
        <v>1767</v>
      </c>
      <c r="B1769" s="62" t="s">
        <v>129</v>
      </c>
      <c r="C1769" s="63" t="s">
        <v>3559</v>
      </c>
      <c r="D1769" s="63" t="s">
        <v>3564</v>
      </c>
      <c r="E1769" s="108" t="s">
        <v>3565</v>
      </c>
      <c r="F1769" s="62" t="s">
        <v>132</v>
      </c>
    </row>
    <row r="1770" spans="1:6" ht="14.25">
      <c r="A1770" s="61">
        <v>1768</v>
      </c>
      <c r="B1770" s="62" t="s">
        <v>129</v>
      </c>
      <c r="C1770" s="63" t="s">
        <v>3559</v>
      </c>
      <c r="D1770" s="63" t="s">
        <v>282</v>
      </c>
      <c r="E1770" s="108" t="s">
        <v>3566</v>
      </c>
      <c r="F1770" s="62" t="s">
        <v>132</v>
      </c>
    </row>
    <row r="1771" spans="1:6" ht="14.25">
      <c r="A1771" s="61">
        <v>1769</v>
      </c>
      <c r="B1771" s="62" t="s">
        <v>129</v>
      </c>
      <c r="C1771" s="63" t="s">
        <v>3559</v>
      </c>
      <c r="D1771" s="63" t="s">
        <v>3567</v>
      </c>
      <c r="E1771" s="108" t="s">
        <v>3568</v>
      </c>
      <c r="F1771" s="62" t="s">
        <v>132</v>
      </c>
    </row>
    <row r="1772" spans="1:6" ht="14.25">
      <c r="A1772" s="61">
        <v>1770</v>
      </c>
      <c r="B1772" s="62" t="s">
        <v>129</v>
      </c>
      <c r="C1772" s="63" t="s">
        <v>3555</v>
      </c>
      <c r="D1772" s="63" t="s">
        <v>3569</v>
      </c>
      <c r="E1772" s="108" t="s">
        <v>3570</v>
      </c>
      <c r="F1772" s="62" t="s">
        <v>132</v>
      </c>
    </row>
    <row r="1773" spans="1:6" ht="14.25">
      <c r="A1773" s="61">
        <v>1771</v>
      </c>
      <c r="B1773" s="62" t="s">
        <v>129</v>
      </c>
      <c r="C1773" s="63" t="s">
        <v>3555</v>
      </c>
      <c r="D1773" s="63" t="s">
        <v>3571</v>
      </c>
      <c r="E1773" s="108" t="s">
        <v>3572</v>
      </c>
      <c r="F1773" s="62" t="s">
        <v>132</v>
      </c>
    </row>
    <row r="1774" spans="1:6" ht="14.25">
      <c r="A1774" s="61">
        <v>1772</v>
      </c>
      <c r="B1774" s="62" t="s">
        <v>129</v>
      </c>
      <c r="C1774" s="63" t="s">
        <v>3555</v>
      </c>
      <c r="D1774" s="63" t="s">
        <v>3573</v>
      </c>
      <c r="E1774" s="108" t="s">
        <v>3574</v>
      </c>
      <c r="F1774" s="62" t="s">
        <v>132</v>
      </c>
    </row>
    <row r="1775" spans="1:6" ht="14.25">
      <c r="A1775" s="61">
        <v>1773</v>
      </c>
      <c r="B1775" s="62" t="s">
        <v>129</v>
      </c>
      <c r="C1775" s="63" t="s">
        <v>3555</v>
      </c>
      <c r="D1775" s="63" t="s">
        <v>3575</v>
      </c>
      <c r="E1775" s="108" t="s">
        <v>3576</v>
      </c>
      <c r="F1775" s="62" t="s">
        <v>132</v>
      </c>
    </row>
    <row r="1776" spans="1:6" ht="14.25">
      <c r="A1776" s="61">
        <v>1774</v>
      </c>
      <c r="B1776" s="62" t="s">
        <v>129</v>
      </c>
      <c r="C1776" s="63" t="s">
        <v>3555</v>
      </c>
      <c r="D1776" s="63" t="s">
        <v>3577</v>
      </c>
      <c r="E1776" s="108" t="s">
        <v>3578</v>
      </c>
      <c r="F1776" s="62" t="s">
        <v>132</v>
      </c>
    </row>
    <row r="1777" spans="1:6" ht="14.25">
      <c r="A1777" s="61">
        <v>1775</v>
      </c>
      <c r="B1777" s="62" t="s">
        <v>129</v>
      </c>
      <c r="C1777" s="63" t="s">
        <v>3555</v>
      </c>
      <c r="D1777" s="63" t="s">
        <v>3579</v>
      </c>
      <c r="E1777" s="108" t="s">
        <v>3580</v>
      </c>
      <c r="F1777" s="62" t="s">
        <v>132</v>
      </c>
    </row>
    <row r="1778" spans="1:6" ht="14.25">
      <c r="A1778" s="61">
        <v>1776</v>
      </c>
      <c r="B1778" s="62" t="s">
        <v>129</v>
      </c>
      <c r="C1778" s="63" t="s">
        <v>3581</v>
      </c>
      <c r="D1778" s="63" t="s">
        <v>3581</v>
      </c>
      <c r="E1778" s="108" t="s">
        <v>3582</v>
      </c>
      <c r="F1778" s="62" t="s">
        <v>132</v>
      </c>
    </row>
    <row r="1779" spans="1:6" ht="14.25">
      <c r="A1779" s="61">
        <v>1777</v>
      </c>
      <c r="B1779" s="62" t="s">
        <v>129</v>
      </c>
      <c r="C1779" s="63" t="s">
        <v>3581</v>
      </c>
      <c r="D1779" s="63" t="s">
        <v>3583</v>
      </c>
      <c r="E1779" s="108" t="s">
        <v>3584</v>
      </c>
      <c r="F1779" s="62" t="s">
        <v>132</v>
      </c>
    </row>
    <row r="1780" spans="1:6" ht="14.25">
      <c r="A1780" s="61">
        <v>1778</v>
      </c>
      <c r="B1780" s="62" t="s">
        <v>129</v>
      </c>
      <c r="C1780" s="63" t="s">
        <v>3581</v>
      </c>
      <c r="D1780" s="63" t="s">
        <v>3585</v>
      </c>
      <c r="E1780" s="108" t="s">
        <v>3586</v>
      </c>
      <c r="F1780" s="62" t="s">
        <v>132</v>
      </c>
    </row>
    <row r="1781" spans="1:6" ht="14.25">
      <c r="A1781" s="61">
        <v>1779</v>
      </c>
      <c r="B1781" s="62" t="s">
        <v>129</v>
      </c>
      <c r="C1781" s="63" t="s">
        <v>3581</v>
      </c>
      <c r="D1781" s="63" t="s">
        <v>3587</v>
      </c>
      <c r="E1781" s="108" t="s">
        <v>3588</v>
      </c>
      <c r="F1781" s="62" t="s">
        <v>132</v>
      </c>
    </row>
    <row r="1782" spans="1:6" ht="14.25">
      <c r="A1782" s="61">
        <v>1780</v>
      </c>
      <c r="B1782" s="62" t="s">
        <v>129</v>
      </c>
      <c r="C1782" s="63" t="s">
        <v>3581</v>
      </c>
      <c r="D1782" s="63" t="s">
        <v>3589</v>
      </c>
      <c r="E1782" s="108" t="s">
        <v>3590</v>
      </c>
      <c r="F1782" s="62" t="s">
        <v>132</v>
      </c>
    </row>
    <row r="1783" spans="1:6" ht="14.25">
      <c r="A1783" s="61">
        <v>1781</v>
      </c>
      <c r="B1783" s="62" t="s">
        <v>129</v>
      </c>
      <c r="C1783" s="63" t="s">
        <v>3581</v>
      </c>
      <c r="D1783" s="63" t="s">
        <v>3591</v>
      </c>
      <c r="E1783" s="108" t="s">
        <v>3592</v>
      </c>
      <c r="F1783" s="62" t="s">
        <v>132</v>
      </c>
    </row>
    <row r="1784" spans="1:6" ht="14.25">
      <c r="A1784" s="61">
        <v>1782</v>
      </c>
      <c r="B1784" s="62" t="s">
        <v>129</v>
      </c>
      <c r="C1784" s="63" t="s">
        <v>3581</v>
      </c>
      <c r="D1784" s="63" t="s">
        <v>3593</v>
      </c>
      <c r="E1784" s="108" t="s">
        <v>3594</v>
      </c>
      <c r="F1784" s="62" t="s">
        <v>132</v>
      </c>
    </row>
    <row r="1785" spans="1:6" ht="14.25">
      <c r="A1785" s="61">
        <v>1783</v>
      </c>
      <c r="B1785" s="62" t="s">
        <v>129</v>
      </c>
      <c r="C1785" s="63" t="s">
        <v>3581</v>
      </c>
      <c r="D1785" s="63" t="s">
        <v>3595</v>
      </c>
      <c r="E1785" s="108" t="s">
        <v>3596</v>
      </c>
      <c r="F1785" s="62" t="s">
        <v>132</v>
      </c>
    </row>
    <row r="1786" spans="1:6" ht="14.25">
      <c r="A1786" s="61">
        <v>1784</v>
      </c>
      <c r="B1786" s="62" t="s">
        <v>129</v>
      </c>
      <c r="C1786" s="63" t="s">
        <v>3581</v>
      </c>
      <c r="D1786" s="63" t="s">
        <v>3597</v>
      </c>
      <c r="E1786" s="108" t="s">
        <v>3598</v>
      </c>
      <c r="F1786" s="62" t="s">
        <v>132</v>
      </c>
    </row>
    <row r="1787" spans="1:6" ht="14.25">
      <c r="A1787" s="61">
        <v>1785</v>
      </c>
      <c r="B1787" s="62" t="s">
        <v>129</v>
      </c>
      <c r="C1787" s="63" t="s">
        <v>3581</v>
      </c>
      <c r="D1787" s="63" t="s">
        <v>3599</v>
      </c>
      <c r="E1787" s="108" t="s">
        <v>3600</v>
      </c>
      <c r="F1787" s="62" t="s">
        <v>132</v>
      </c>
    </row>
    <row r="1788" spans="1:6" ht="14.25">
      <c r="A1788" s="61">
        <v>1786</v>
      </c>
      <c r="B1788" s="62" t="s">
        <v>129</v>
      </c>
      <c r="C1788" s="63" t="s">
        <v>3581</v>
      </c>
      <c r="D1788" s="63" t="s">
        <v>3601</v>
      </c>
      <c r="E1788" s="108" t="s">
        <v>3602</v>
      </c>
      <c r="F1788" s="62" t="s">
        <v>132</v>
      </c>
    </row>
    <row r="1789" spans="1:6" ht="14.25">
      <c r="A1789" s="61">
        <v>1787</v>
      </c>
      <c r="B1789" s="62" t="s">
        <v>129</v>
      </c>
      <c r="C1789" s="63" t="s">
        <v>865</v>
      </c>
      <c r="D1789" s="63" t="s">
        <v>3603</v>
      </c>
      <c r="E1789" s="108" t="s">
        <v>3604</v>
      </c>
      <c r="F1789" s="62" t="s">
        <v>132</v>
      </c>
    </row>
    <row r="1790" spans="1:6" ht="14.25">
      <c r="A1790" s="61">
        <v>1788</v>
      </c>
      <c r="B1790" s="62" t="s">
        <v>129</v>
      </c>
      <c r="C1790" s="63" t="s">
        <v>865</v>
      </c>
      <c r="D1790" s="63" t="s">
        <v>3605</v>
      </c>
      <c r="E1790" s="108" t="s">
        <v>3606</v>
      </c>
      <c r="F1790" s="62" t="s">
        <v>132</v>
      </c>
    </row>
    <row r="1791" spans="1:6" ht="14.25">
      <c r="A1791" s="61">
        <v>1789</v>
      </c>
      <c r="B1791" s="62" t="s">
        <v>129</v>
      </c>
      <c r="C1791" s="63" t="s">
        <v>865</v>
      </c>
      <c r="D1791" s="63" t="s">
        <v>3607</v>
      </c>
      <c r="E1791" s="108" t="s">
        <v>3608</v>
      </c>
      <c r="F1791" s="62" t="s">
        <v>132</v>
      </c>
    </row>
    <row r="1792" spans="1:6" ht="14.25">
      <c r="A1792" s="61">
        <v>1790</v>
      </c>
      <c r="B1792" s="62" t="s">
        <v>129</v>
      </c>
      <c r="C1792" s="63" t="s">
        <v>865</v>
      </c>
      <c r="D1792" s="63" t="s">
        <v>3609</v>
      </c>
      <c r="E1792" s="108" t="s">
        <v>3610</v>
      </c>
      <c r="F1792" s="62" t="s">
        <v>132</v>
      </c>
    </row>
    <row r="1793" spans="1:6" ht="14.25">
      <c r="A1793" s="61">
        <v>1791</v>
      </c>
      <c r="B1793" s="62" t="s">
        <v>129</v>
      </c>
      <c r="C1793" s="63" t="s">
        <v>865</v>
      </c>
      <c r="D1793" s="63" t="s">
        <v>3611</v>
      </c>
      <c r="E1793" s="108" t="s">
        <v>3612</v>
      </c>
      <c r="F1793" s="62" t="s">
        <v>132</v>
      </c>
    </row>
    <row r="1794" spans="1:6" ht="14.25">
      <c r="A1794" s="61">
        <v>1792</v>
      </c>
      <c r="B1794" s="62" t="s">
        <v>129</v>
      </c>
      <c r="C1794" s="63" t="s">
        <v>3613</v>
      </c>
      <c r="D1794" s="63" t="s">
        <v>3613</v>
      </c>
      <c r="E1794" s="108" t="s">
        <v>3614</v>
      </c>
      <c r="F1794" s="62" t="s">
        <v>132</v>
      </c>
    </row>
    <row r="1795" spans="1:6" ht="14.25">
      <c r="A1795" s="61">
        <v>1793</v>
      </c>
      <c r="B1795" s="62" t="s">
        <v>129</v>
      </c>
      <c r="C1795" s="63" t="s">
        <v>3613</v>
      </c>
      <c r="D1795" s="63" t="s">
        <v>3256</v>
      </c>
      <c r="E1795" s="108" t="s">
        <v>3615</v>
      </c>
      <c r="F1795" s="62" t="s">
        <v>132</v>
      </c>
    </row>
    <row r="1796" spans="1:6" ht="14.25">
      <c r="A1796" s="61">
        <v>1794</v>
      </c>
      <c r="B1796" s="62" t="s">
        <v>129</v>
      </c>
      <c r="C1796" s="63" t="s">
        <v>3613</v>
      </c>
      <c r="D1796" s="63" t="s">
        <v>3616</v>
      </c>
      <c r="E1796" s="108" t="s">
        <v>3617</v>
      </c>
      <c r="F1796" s="62" t="s">
        <v>132</v>
      </c>
    </row>
    <row r="1797" spans="1:6" ht="14.25">
      <c r="A1797" s="61">
        <v>1795</v>
      </c>
      <c r="B1797" s="62" t="s">
        <v>129</v>
      </c>
      <c r="C1797" s="63" t="s">
        <v>3613</v>
      </c>
      <c r="D1797" s="63" t="s">
        <v>3618</v>
      </c>
      <c r="E1797" s="108" t="s">
        <v>3619</v>
      </c>
      <c r="F1797" s="62" t="s">
        <v>132</v>
      </c>
    </row>
    <row r="1798" spans="1:6" ht="14.25">
      <c r="A1798" s="61">
        <v>1796</v>
      </c>
      <c r="B1798" s="62" t="s">
        <v>129</v>
      </c>
      <c r="C1798" s="63" t="s">
        <v>3613</v>
      </c>
      <c r="D1798" s="63" t="s">
        <v>3620</v>
      </c>
      <c r="E1798" s="108" t="s">
        <v>3621</v>
      </c>
      <c r="F1798" s="62" t="s">
        <v>132</v>
      </c>
    </row>
    <row r="1799" spans="1:6" ht="14.25">
      <c r="A1799" s="61">
        <v>1797</v>
      </c>
      <c r="B1799" s="62" t="s">
        <v>129</v>
      </c>
      <c r="C1799" s="63" t="s">
        <v>3613</v>
      </c>
      <c r="D1799" s="63" t="s">
        <v>247</v>
      </c>
      <c r="E1799" s="108" t="s">
        <v>3622</v>
      </c>
      <c r="F1799" s="62" t="s">
        <v>132</v>
      </c>
    </row>
    <row r="1800" spans="1:6" ht="14.25">
      <c r="A1800" s="61">
        <v>1798</v>
      </c>
      <c r="B1800" s="62" t="s">
        <v>129</v>
      </c>
      <c r="C1800" s="63" t="s">
        <v>3613</v>
      </c>
      <c r="D1800" s="63" t="s">
        <v>3623</v>
      </c>
      <c r="E1800" s="108" t="s">
        <v>3624</v>
      </c>
      <c r="F1800" s="62" t="s">
        <v>132</v>
      </c>
    </row>
    <row r="1801" spans="1:6" ht="14.25">
      <c r="A1801" s="61">
        <v>1799</v>
      </c>
      <c r="B1801" s="62" t="s">
        <v>129</v>
      </c>
      <c r="C1801" s="63" t="s">
        <v>3613</v>
      </c>
      <c r="D1801" s="63" t="s">
        <v>3625</v>
      </c>
      <c r="E1801" s="108" t="s">
        <v>3626</v>
      </c>
      <c r="F1801" s="62" t="s">
        <v>132</v>
      </c>
    </row>
    <row r="1802" spans="1:6" ht="14.25">
      <c r="A1802" s="61">
        <v>1800</v>
      </c>
      <c r="B1802" s="62" t="s">
        <v>129</v>
      </c>
      <c r="C1802" s="63" t="s">
        <v>3613</v>
      </c>
      <c r="D1802" s="63" t="s">
        <v>3627</v>
      </c>
      <c r="E1802" s="108" t="s">
        <v>3628</v>
      </c>
      <c r="F1802" s="62" t="s">
        <v>132</v>
      </c>
    </row>
    <row r="1803" spans="1:6" ht="14.25">
      <c r="A1803" s="61">
        <v>1801</v>
      </c>
      <c r="B1803" s="62" t="s">
        <v>129</v>
      </c>
      <c r="C1803" s="63" t="s">
        <v>3613</v>
      </c>
      <c r="D1803" s="63" t="s">
        <v>3629</v>
      </c>
      <c r="E1803" s="108" t="s">
        <v>3630</v>
      </c>
      <c r="F1803" s="62" t="s">
        <v>132</v>
      </c>
    </row>
    <row r="1804" spans="1:6" ht="14.25">
      <c r="A1804" s="61">
        <v>1802</v>
      </c>
      <c r="B1804" s="62" t="s">
        <v>129</v>
      </c>
      <c r="C1804" s="63" t="s">
        <v>3631</v>
      </c>
      <c r="D1804" s="63" t="s">
        <v>3631</v>
      </c>
      <c r="E1804" s="108" t="s">
        <v>3632</v>
      </c>
      <c r="F1804" s="62" t="s">
        <v>132</v>
      </c>
    </row>
    <row r="1805" spans="1:6" ht="14.25">
      <c r="A1805" s="61">
        <v>1803</v>
      </c>
      <c r="B1805" s="62" t="s">
        <v>129</v>
      </c>
      <c r="C1805" s="63" t="s">
        <v>3631</v>
      </c>
      <c r="D1805" s="63" t="s">
        <v>3633</v>
      </c>
      <c r="E1805" s="108" t="s">
        <v>3634</v>
      </c>
      <c r="F1805" s="62" t="s">
        <v>132</v>
      </c>
    </row>
    <row r="1806" spans="1:6" ht="14.25">
      <c r="A1806" s="61">
        <v>1804</v>
      </c>
      <c r="B1806" s="62" t="s">
        <v>129</v>
      </c>
      <c r="C1806" s="63" t="s">
        <v>3631</v>
      </c>
      <c r="D1806" s="63" t="s">
        <v>3635</v>
      </c>
      <c r="E1806" s="108" t="s">
        <v>3636</v>
      </c>
      <c r="F1806" s="62" t="s">
        <v>132</v>
      </c>
    </row>
    <row r="1807" spans="1:6" ht="14.25">
      <c r="A1807" s="61">
        <v>1805</v>
      </c>
      <c r="B1807" s="62" t="s">
        <v>129</v>
      </c>
      <c r="C1807" s="63" t="s">
        <v>3631</v>
      </c>
      <c r="D1807" s="63" t="s">
        <v>3637</v>
      </c>
      <c r="E1807" s="108" t="s">
        <v>3638</v>
      </c>
      <c r="F1807" s="62" t="s">
        <v>132</v>
      </c>
    </row>
    <row r="1808" spans="1:6" ht="14.25">
      <c r="A1808" s="61">
        <v>1806</v>
      </c>
      <c r="B1808" s="62" t="s">
        <v>129</v>
      </c>
      <c r="C1808" s="63" t="s">
        <v>3631</v>
      </c>
      <c r="D1808" s="63" t="s">
        <v>3639</v>
      </c>
      <c r="E1808" s="108" t="s">
        <v>3640</v>
      </c>
      <c r="F1808" s="62" t="s">
        <v>132</v>
      </c>
    </row>
    <row r="1809" spans="1:6" ht="14.25">
      <c r="A1809" s="61">
        <v>1807</v>
      </c>
      <c r="B1809" s="62" t="s">
        <v>129</v>
      </c>
      <c r="C1809" s="63" t="s">
        <v>3631</v>
      </c>
      <c r="D1809" s="63" t="s">
        <v>3641</v>
      </c>
      <c r="E1809" s="108" t="s">
        <v>3642</v>
      </c>
      <c r="F1809" s="62" t="s">
        <v>132</v>
      </c>
    </row>
    <row r="1810" spans="1:6" ht="14.25">
      <c r="A1810" s="61">
        <v>1808</v>
      </c>
      <c r="B1810" s="62" t="s">
        <v>129</v>
      </c>
      <c r="C1810" s="63" t="s">
        <v>3631</v>
      </c>
      <c r="D1810" s="63" t="s">
        <v>3643</v>
      </c>
      <c r="E1810" s="108" t="s">
        <v>3644</v>
      </c>
      <c r="F1810" s="62" t="s">
        <v>132</v>
      </c>
    </row>
    <row r="1811" spans="1:6" ht="14.25">
      <c r="A1811" s="61">
        <v>1809</v>
      </c>
      <c r="B1811" s="62" t="s">
        <v>129</v>
      </c>
      <c r="C1811" s="63" t="s">
        <v>3631</v>
      </c>
      <c r="D1811" s="63" t="s">
        <v>3645</v>
      </c>
      <c r="E1811" s="108" t="s">
        <v>3646</v>
      </c>
      <c r="F1811" s="62" t="s">
        <v>132</v>
      </c>
    </row>
    <row r="1812" spans="1:6" ht="14.25">
      <c r="A1812" s="61">
        <v>1810</v>
      </c>
      <c r="B1812" s="62" t="s">
        <v>129</v>
      </c>
      <c r="C1812" s="63" t="s">
        <v>3631</v>
      </c>
      <c r="D1812" s="63" t="s">
        <v>3647</v>
      </c>
      <c r="E1812" s="108" t="s">
        <v>3648</v>
      </c>
      <c r="F1812" s="62" t="s">
        <v>132</v>
      </c>
    </row>
    <row r="1813" spans="1:6" ht="14.25">
      <c r="A1813" s="61">
        <v>1811</v>
      </c>
      <c r="B1813" s="62" t="s">
        <v>129</v>
      </c>
      <c r="C1813" s="63" t="s">
        <v>3564</v>
      </c>
      <c r="D1813" s="63" t="s">
        <v>3649</v>
      </c>
      <c r="E1813" s="108" t="s">
        <v>3650</v>
      </c>
      <c r="F1813" s="62" t="s">
        <v>132</v>
      </c>
    </row>
    <row r="1814" spans="1:6" ht="14.25">
      <c r="A1814" s="61">
        <v>1812</v>
      </c>
      <c r="B1814" s="62" t="s">
        <v>129</v>
      </c>
      <c r="C1814" s="63" t="s">
        <v>3564</v>
      </c>
      <c r="D1814" s="63" t="s">
        <v>3651</v>
      </c>
      <c r="E1814" s="108" t="s">
        <v>3652</v>
      </c>
      <c r="F1814" s="62" t="s">
        <v>132</v>
      </c>
    </row>
    <row r="1815" spans="1:6" ht="14.25">
      <c r="A1815" s="61">
        <v>1813</v>
      </c>
      <c r="B1815" s="62" t="s">
        <v>129</v>
      </c>
      <c r="C1815" s="63" t="s">
        <v>3564</v>
      </c>
      <c r="D1815" s="63" t="s">
        <v>3653</v>
      </c>
      <c r="E1815" s="108" t="s">
        <v>3654</v>
      </c>
      <c r="F1815" s="62" t="s">
        <v>132</v>
      </c>
    </row>
    <row r="1816" spans="1:6" ht="14.25">
      <c r="A1816" s="61">
        <v>1814</v>
      </c>
      <c r="B1816" s="62" t="s">
        <v>129</v>
      </c>
      <c r="C1816" s="63" t="s">
        <v>3564</v>
      </c>
      <c r="D1816" s="63" t="s">
        <v>3655</v>
      </c>
      <c r="E1816" s="108" t="s">
        <v>3656</v>
      </c>
      <c r="F1816" s="62" t="s">
        <v>132</v>
      </c>
    </row>
    <row r="1817" spans="1:6" ht="14.25">
      <c r="A1817" s="61">
        <v>1815</v>
      </c>
      <c r="B1817" s="62" t="s">
        <v>129</v>
      </c>
      <c r="C1817" s="63" t="s">
        <v>3564</v>
      </c>
      <c r="D1817" s="63" t="s">
        <v>3657</v>
      </c>
      <c r="E1817" s="108" t="s">
        <v>3658</v>
      </c>
      <c r="F1817" s="62" t="s">
        <v>132</v>
      </c>
    </row>
    <row r="1818" spans="1:6" ht="14.25">
      <c r="A1818" s="61">
        <v>1816</v>
      </c>
      <c r="B1818" s="62" t="s">
        <v>129</v>
      </c>
      <c r="C1818" s="63" t="s">
        <v>3564</v>
      </c>
      <c r="D1818" s="63" t="s">
        <v>767</v>
      </c>
      <c r="E1818" s="108" t="s">
        <v>3659</v>
      </c>
      <c r="F1818" s="62" t="s">
        <v>132</v>
      </c>
    </row>
    <row r="1819" spans="1:6" ht="14.25">
      <c r="A1819" s="61">
        <v>1817</v>
      </c>
      <c r="B1819" s="62" t="s">
        <v>129</v>
      </c>
      <c r="C1819" s="63" t="s">
        <v>3564</v>
      </c>
      <c r="D1819" s="63" t="s">
        <v>3660</v>
      </c>
      <c r="E1819" s="108" t="s">
        <v>3661</v>
      </c>
      <c r="F1819" s="62" t="s">
        <v>132</v>
      </c>
    </row>
    <row r="1820" spans="1:6" ht="14.25">
      <c r="A1820" s="61">
        <v>1818</v>
      </c>
      <c r="B1820" s="62" t="s">
        <v>129</v>
      </c>
      <c r="C1820" s="63" t="s">
        <v>3564</v>
      </c>
      <c r="D1820" s="63" t="s">
        <v>3662</v>
      </c>
      <c r="E1820" s="108" t="s">
        <v>3663</v>
      </c>
      <c r="F1820" s="62" t="s">
        <v>132</v>
      </c>
    </row>
    <row r="1821" spans="1:6" ht="14.25">
      <c r="A1821" s="61">
        <v>1819</v>
      </c>
      <c r="B1821" s="62" t="s">
        <v>129</v>
      </c>
      <c r="C1821" s="63" t="s">
        <v>3564</v>
      </c>
      <c r="D1821" s="63" t="s">
        <v>3664</v>
      </c>
      <c r="E1821" s="108" t="s">
        <v>3665</v>
      </c>
      <c r="F1821" s="62" t="s">
        <v>132</v>
      </c>
    </row>
    <row r="1822" spans="1:6" ht="14.25">
      <c r="A1822" s="61">
        <v>1820</v>
      </c>
      <c r="B1822" s="62" t="s">
        <v>129</v>
      </c>
      <c r="C1822" s="63" t="s">
        <v>3564</v>
      </c>
      <c r="D1822" s="63" t="s">
        <v>3666</v>
      </c>
      <c r="E1822" s="108" t="s">
        <v>3667</v>
      </c>
      <c r="F1822" s="62" t="s">
        <v>132</v>
      </c>
    </row>
    <row r="1823" spans="1:6" ht="14.25">
      <c r="A1823" s="61">
        <v>1821</v>
      </c>
      <c r="B1823" s="62" t="s">
        <v>129</v>
      </c>
      <c r="C1823" s="63" t="s">
        <v>3564</v>
      </c>
      <c r="D1823" s="63" t="s">
        <v>3668</v>
      </c>
      <c r="E1823" s="108" t="s">
        <v>3669</v>
      </c>
      <c r="F1823" s="62" t="s">
        <v>132</v>
      </c>
    </row>
    <row r="1824" spans="1:6" ht="14.25">
      <c r="A1824" s="61">
        <v>1822</v>
      </c>
      <c r="B1824" s="62" t="s">
        <v>129</v>
      </c>
      <c r="C1824" s="63" t="s">
        <v>3564</v>
      </c>
      <c r="D1824" s="63" t="s">
        <v>790</v>
      </c>
      <c r="E1824" s="108" t="s">
        <v>3670</v>
      </c>
      <c r="F1824" s="62" t="s">
        <v>132</v>
      </c>
    </row>
    <row r="1825" spans="1:6" ht="14.25">
      <c r="A1825" s="61">
        <v>1823</v>
      </c>
      <c r="B1825" s="62" t="s">
        <v>129</v>
      </c>
      <c r="C1825" s="63" t="s">
        <v>3564</v>
      </c>
      <c r="D1825" s="63" t="s">
        <v>3671</v>
      </c>
      <c r="E1825" s="108" t="s">
        <v>3672</v>
      </c>
      <c r="F1825" s="62" t="s">
        <v>132</v>
      </c>
    </row>
    <row r="1826" spans="1:6" ht="14.25">
      <c r="A1826" s="61">
        <v>1824</v>
      </c>
      <c r="B1826" s="62" t="s">
        <v>129</v>
      </c>
      <c r="C1826" s="63" t="s">
        <v>3564</v>
      </c>
      <c r="D1826" s="63" t="s">
        <v>3673</v>
      </c>
      <c r="E1826" s="108" t="s">
        <v>3674</v>
      </c>
      <c r="F1826" s="62" t="s">
        <v>132</v>
      </c>
    </row>
    <row r="1827" spans="1:6" ht="14.25">
      <c r="A1827" s="61">
        <v>1825</v>
      </c>
      <c r="B1827" s="62" t="s">
        <v>129</v>
      </c>
      <c r="C1827" s="63" t="s">
        <v>3675</v>
      </c>
      <c r="D1827" s="63" t="s">
        <v>3675</v>
      </c>
      <c r="E1827" s="108" t="s">
        <v>3676</v>
      </c>
      <c r="F1827" s="62" t="s">
        <v>132</v>
      </c>
    </row>
    <row r="1828" spans="1:6" ht="14.25">
      <c r="A1828" s="61">
        <v>1826</v>
      </c>
      <c r="B1828" s="62" t="s">
        <v>129</v>
      </c>
      <c r="C1828" s="63" t="s">
        <v>3675</v>
      </c>
      <c r="D1828" s="63" t="s">
        <v>3677</v>
      </c>
      <c r="E1828" s="108" t="s">
        <v>3678</v>
      </c>
      <c r="F1828" s="62" t="s">
        <v>132</v>
      </c>
    </row>
    <row r="1829" spans="1:6" ht="14.25">
      <c r="A1829" s="61">
        <v>1827</v>
      </c>
      <c r="B1829" s="62" t="s">
        <v>129</v>
      </c>
      <c r="C1829" s="63" t="s">
        <v>3675</v>
      </c>
      <c r="D1829" s="63" t="s">
        <v>3679</v>
      </c>
      <c r="E1829" s="108" t="s">
        <v>3680</v>
      </c>
      <c r="F1829" s="62" t="s">
        <v>132</v>
      </c>
    </row>
    <row r="1830" spans="1:6" ht="14.25">
      <c r="A1830" s="61">
        <v>1828</v>
      </c>
      <c r="B1830" s="62" t="s">
        <v>129</v>
      </c>
      <c r="C1830" s="63" t="s">
        <v>3675</v>
      </c>
      <c r="D1830" s="63" t="s">
        <v>3681</v>
      </c>
      <c r="E1830" s="108" t="s">
        <v>3682</v>
      </c>
      <c r="F1830" s="62" t="s">
        <v>132</v>
      </c>
    </row>
    <row r="1831" spans="1:6" ht="14.25">
      <c r="A1831" s="61">
        <v>1829</v>
      </c>
      <c r="B1831" s="62" t="s">
        <v>129</v>
      </c>
      <c r="C1831" s="63" t="s">
        <v>3675</v>
      </c>
      <c r="D1831" s="63" t="s">
        <v>3683</v>
      </c>
      <c r="E1831" s="108" t="s">
        <v>3684</v>
      </c>
      <c r="F1831" s="62" t="s">
        <v>132</v>
      </c>
    </row>
    <row r="1832" spans="1:6" ht="14.25">
      <c r="A1832" s="61">
        <v>1830</v>
      </c>
      <c r="B1832" s="62" t="s">
        <v>129</v>
      </c>
      <c r="C1832" s="63" t="s">
        <v>3675</v>
      </c>
      <c r="D1832" s="63" t="s">
        <v>1163</v>
      </c>
      <c r="E1832" s="108" t="s">
        <v>3685</v>
      </c>
      <c r="F1832" s="62" t="s">
        <v>132</v>
      </c>
    </row>
    <row r="1833" spans="1:6" ht="14.25">
      <c r="A1833" s="61">
        <v>1831</v>
      </c>
      <c r="B1833" s="62" t="s">
        <v>129</v>
      </c>
      <c r="C1833" s="63" t="s">
        <v>3686</v>
      </c>
      <c r="D1833" s="63" t="s">
        <v>3686</v>
      </c>
      <c r="E1833" s="108" t="s">
        <v>3687</v>
      </c>
      <c r="F1833" s="62" t="s">
        <v>132</v>
      </c>
    </row>
    <row r="1834" spans="1:6" ht="14.25">
      <c r="A1834" s="61">
        <v>1832</v>
      </c>
      <c r="B1834" s="62" t="s">
        <v>129</v>
      </c>
      <c r="C1834" s="63" t="s">
        <v>3686</v>
      </c>
      <c r="D1834" s="63" t="s">
        <v>3688</v>
      </c>
      <c r="E1834" s="108" t="s">
        <v>3689</v>
      </c>
      <c r="F1834" s="62" t="s">
        <v>132</v>
      </c>
    </row>
    <row r="1835" spans="1:6" ht="14.25">
      <c r="A1835" s="61">
        <v>1833</v>
      </c>
      <c r="B1835" s="62" t="s">
        <v>129</v>
      </c>
      <c r="C1835" s="63" t="s">
        <v>3686</v>
      </c>
      <c r="D1835" s="63" t="s">
        <v>3690</v>
      </c>
      <c r="E1835" s="108" t="s">
        <v>3691</v>
      </c>
      <c r="F1835" s="62" t="s">
        <v>132</v>
      </c>
    </row>
    <row r="1836" spans="1:6" ht="14.25">
      <c r="A1836" s="61">
        <v>1834</v>
      </c>
      <c r="B1836" s="62" t="s">
        <v>129</v>
      </c>
      <c r="C1836" s="63" t="s">
        <v>3686</v>
      </c>
      <c r="D1836" s="63" t="s">
        <v>3692</v>
      </c>
      <c r="E1836" s="108" t="s">
        <v>3693</v>
      </c>
      <c r="F1836" s="62" t="s">
        <v>132</v>
      </c>
    </row>
    <row r="1837" spans="1:6" ht="14.25">
      <c r="A1837" s="61">
        <v>1835</v>
      </c>
      <c r="B1837" s="62" t="s">
        <v>129</v>
      </c>
      <c r="C1837" s="63" t="s">
        <v>3686</v>
      </c>
      <c r="D1837" s="63" t="s">
        <v>3694</v>
      </c>
      <c r="E1837" s="108" t="s">
        <v>3695</v>
      </c>
      <c r="F1837" s="62" t="s">
        <v>132</v>
      </c>
    </row>
    <row r="1838" spans="1:6" ht="14.25">
      <c r="A1838" s="61">
        <v>1836</v>
      </c>
      <c r="B1838" s="62" t="s">
        <v>129</v>
      </c>
      <c r="C1838" s="63" t="s">
        <v>3686</v>
      </c>
      <c r="D1838" s="63" t="s">
        <v>3696</v>
      </c>
      <c r="E1838" s="108" t="s">
        <v>3697</v>
      </c>
      <c r="F1838" s="62" t="s">
        <v>132</v>
      </c>
    </row>
    <row r="1839" spans="1:6" ht="14.25">
      <c r="A1839" s="61">
        <v>1837</v>
      </c>
      <c r="B1839" s="62" t="s">
        <v>129</v>
      </c>
      <c r="C1839" s="63" t="s">
        <v>3686</v>
      </c>
      <c r="D1839" s="63" t="s">
        <v>1772</v>
      </c>
      <c r="E1839" s="108" t="s">
        <v>3698</v>
      </c>
      <c r="F1839" s="62" t="s">
        <v>132</v>
      </c>
    </row>
    <row r="1840" spans="1:6" ht="14.25">
      <c r="A1840" s="61">
        <v>1838</v>
      </c>
      <c r="B1840" s="62" t="s">
        <v>129</v>
      </c>
      <c r="C1840" s="63" t="s">
        <v>3686</v>
      </c>
      <c r="D1840" s="63" t="s">
        <v>3699</v>
      </c>
      <c r="E1840" s="108" t="s">
        <v>3700</v>
      </c>
      <c r="F1840" s="62" t="s">
        <v>132</v>
      </c>
    </row>
    <row r="1841" spans="1:6" ht="14.25">
      <c r="A1841" s="61">
        <v>1839</v>
      </c>
      <c r="B1841" s="62" t="s">
        <v>129</v>
      </c>
      <c r="C1841" s="63" t="s">
        <v>3686</v>
      </c>
      <c r="D1841" s="63" t="s">
        <v>3701</v>
      </c>
      <c r="E1841" s="108" t="s">
        <v>3702</v>
      </c>
      <c r="F1841" s="62" t="s">
        <v>132</v>
      </c>
    </row>
    <row r="1842" spans="1:6" ht="14.25">
      <c r="A1842" s="61">
        <v>1840</v>
      </c>
      <c r="B1842" s="62" t="s">
        <v>129</v>
      </c>
      <c r="C1842" s="63" t="s">
        <v>3686</v>
      </c>
      <c r="D1842" s="63" t="s">
        <v>3703</v>
      </c>
      <c r="E1842" s="108" t="s">
        <v>3704</v>
      </c>
      <c r="F1842" s="62" t="s">
        <v>132</v>
      </c>
    </row>
    <row r="1843" spans="1:6" ht="14.25">
      <c r="A1843" s="61">
        <v>1841</v>
      </c>
      <c r="B1843" s="62" t="s">
        <v>129</v>
      </c>
      <c r="C1843" s="63" t="s">
        <v>3686</v>
      </c>
      <c r="D1843" s="63" t="s">
        <v>3705</v>
      </c>
      <c r="E1843" s="108" t="s">
        <v>3706</v>
      </c>
      <c r="F1843" s="62" t="s">
        <v>132</v>
      </c>
    </row>
    <row r="1844" spans="1:6" ht="14.25">
      <c r="A1844" s="61">
        <v>1842</v>
      </c>
      <c r="B1844" s="62" t="s">
        <v>129</v>
      </c>
      <c r="C1844" s="63" t="s">
        <v>3707</v>
      </c>
      <c r="D1844" s="63" t="s">
        <v>3707</v>
      </c>
      <c r="E1844" s="108" t="s">
        <v>3708</v>
      </c>
      <c r="F1844" s="62" t="s">
        <v>132</v>
      </c>
    </row>
    <row r="1845" spans="1:6" ht="14.25">
      <c r="A1845" s="61">
        <v>1843</v>
      </c>
      <c r="B1845" s="62" t="s">
        <v>129</v>
      </c>
      <c r="C1845" s="63" t="s">
        <v>3707</v>
      </c>
      <c r="D1845" s="63" t="s">
        <v>3709</v>
      </c>
      <c r="E1845" s="108" t="s">
        <v>3710</v>
      </c>
      <c r="F1845" s="62" t="s">
        <v>132</v>
      </c>
    </row>
    <row r="1846" spans="1:6" ht="14.25">
      <c r="A1846" s="61">
        <v>1844</v>
      </c>
      <c r="B1846" s="62" t="s">
        <v>129</v>
      </c>
      <c r="C1846" s="63" t="s">
        <v>3707</v>
      </c>
      <c r="D1846" s="63" t="s">
        <v>3711</v>
      </c>
      <c r="E1846" s="108" t="s">
        <v>3712</v>
      </c>
      <c r="F1846" s="62" t="s">
        <v>132</v>
      </c>
    </row>
    <row r="1847" spans="1:6" ht="14.25">
      <c r="A1847" s="61">
        <v>1845</v>
      </c>
      <c r="B1847" s="62" t="s">
        <v>129</v>
      </c>
      <c r="C1847" s="63" t="s">
        <v>3707</v>
      </c>
      <c r="D1847" s="63" t="s">
        <v>3713</v>
      </c>
      <c r="E1847" s="108" t="s">
        <v>3714</v>
      </c>
      <c r="F1847" s="62" t="s">
        <v>132</v>
      </c>
    </row>
    <row r="1848" spans="1:6" ht="14.25">
      <c r="A1848" s="61">
        <v>1846</v>
      </c>
      <c r="B1848" s="62" t="s">
        <v>129</v>
      </c>
      <c r="C1848" s="63" t="s">
        <v>3707</v>
      </c>
      <c r="D1848" s="63" t="s">
        <v>3715</v>
      </c>
      <c r="E1848" s="108" t="s">
        <v>3716</v>
      </c>
      <c r="F1848" s="62" t="s">
        <v>132</v>
      </c>
    </row>
    <row r="1849" spans="1:6" ht="14.25">
      <c r="A1849" s="61">
        <v>1847</v>
      </c>
      <c r="B1849" s="62" t="s">
        <v>129</v>
      </c>
      <c r="C1849" s="63" t="s">
        <v>3707</v>
      </c>
      <c r="D1849" s="63" t="s">
        <v>3717</v>
      </c>
      <c r="E1849" s="108" t="s">
        <v>3718</v>
      </c>
      <c r="F1849" s="62" t="s">
        <v>132</v>
      </c>
    </row>
    <row r="1850" spans="1:6" ht="14.25">
      <c r="A1850" s="61">
        <v>1848</v>
      </c>
      <c r="B1850" s="62" t="s">
        <v>129</v>
      </c>
      <c r="C1850" s="63" t="s">
        <v>3719</v>
      </c>
      <c r="D1850" s="63" t="s">
        <v>3720</v>
      </c>
      <c r="E1850" s="108" t="s">
        <v>3721</v>
      </c>
      <c r="F1850" s="62" t="s">
        <v>132</v>
      </c>
    </row>
    <row r="1851" spans="1:6" ht="14.25">
      <c r="A1851" s="61">
        <v>1849</v>
      </c>
      <c r="B1851" s="62" t="s">
        <v>129</v>
      </c>
      <c r="C1851" s="63" t="s">
        <v>3719</v>
      </c>
      <c r="D1851" s="63" t="s">
        <v>3722</v>
      </c>
      <c r="E1851" s="108" t="s">
        <v>3723</v>
      </c>
      <c r="F1851" s="62" t="s">
        <v>132</v>
      </c>
    </row>
    <row r="1852" spans="1:6" ht="14.25">
      <c r="A1852" s="61">
        <v>1850</v>
      </c>
      <c r="B1852" s="62" t="s">
        <v>129</v>
      </c>
      <c r="C1852" s="63" t="s">
        <v>3719</v>
      </c>
      <c r="D1852" s="63" t="s">
        <v>3724</v>
      </c>
      <c r="E1852" s="108" t="s">
        <v>3725</v>
      </c>
      <c r="F1852" s="62" t="s">
        <v>132</v>
      </c>
    </row>
    <row r="1853" spans="1:6" ht="14.25">
      <c r="A1853" s="61">
        <v>1851</v>
      </c>
      <c r="B1853" s="62" t="s">
        <v>129</v>
      </c>
      <c r="C1853" s="63" t="s">
        <v>3726</v>
      </c>
      <c r="D1853" s="63" t="s">
        <v>3726</v>
      </c>
      <c r="E1853" s="108" t="s">
        <v>3727</v>
      </c>
      <c r="F1853" s="62" t="s">
        <v>132</v>
      </c>
    </row>
    <row r="1854" spans="1:6" ht="14.25">
      <c r="A1854" s="61">
        <v>1852</v>
      </c>
      <c r="B1854" s="62" t="s">
        <v>129</v>
      </c>
      <c r="C1854" s="63" t="s">
        <v>3726</v>
      </c>
      <c r="D1854" s="63" t="s">
        <v>3728</v>
      </c>
      <c r="E1854" s="108" t="s">
        <v>3729</v>
      </c>
      <c r="F1854" s="62" t="s">
        <v>132</v>
      </c>
    </row>
    <row r="1855" spans="1:6" ht="14.25">
      <c r="A1855" s="61">
        <v>1853</v>
      </c>
      <c r="B1855" s="62" t="s">
        <v>129</v>
      </c>
      <c r="C1855" s="63" t="s">
        <v>3726</v>
      </c>
      <c r="D1855" s="63" t="s">
        <v>3730</v>
      </c>
      <c r="E1855" s="108" t="s">
        <v>3731</v>
      </c>
      <c r="F1855" s="62" t="s">
        <v>132</v>
      </c>
    </row>
    <row r="1856" spans="1:6" ht="14.25">
      <c r="A1856" s="61">
        <v>1854</v>
      </c>
      <c r="B1856" s="62" t="s">
        <v>129</v>
      </c>
      <c r="C1856" s="63" t="s">
        <v>3726</v>
      </c>
      <c r="D1856" s="63" t="s">
        <v>3732</v>
      </c>
      <c r="E1856" s="108" t="s">
        <v>3733</v>
      </c>
      <c r="F1856" s="62" t="s">
        <v>132</v>
      </c>
    </row>
    <row r="1857" spans="1:6" ht="14.25">
      <c r="A1857" s="61">
        <v>1855</v>
      </c>
      <c r="B1857" s="62" t="s">
        <v>129</v>
      </c>
      <c r="C1857" s="63" t="s">
        <v>3726</v>
      </c>
      <c r="D1857" s="63" t="s">
        <v>3734</v>
      </c>
      <c r="E1857" s="108" t="s">
        <v>3735</v>
      </c>
      <c r="F1857" s="62" t="s">
        <v>132</v>
      </c>
    </row>
    <row r="1858" spans="1:6" ht="14.25">
      <c r="A1858" s="61">
        <v>1856</v>
      </c>
      <c r="B1858" s="62" t="s">
        <v>129</v>
      </c>
      <c r="C1858" s="63" t="s">
        <v>3726</v>
      </c>
      <c r="D1858" s="63" t="s">
        <v>3736</v>
      </c>
      <c r="E1858" s="108" t="s">
        <v>3737</v>
      </c>
      <c r="F1858" s="62" t="s">
        <v>132</v>
      </c>
    </row>
    <row r="1859" spans="1:6" ht="14.25">
      <c r="A1859" s="61">
        <v>1857</v>
      </c>
      <c r="B1859" s="62" t="s">
        <v>129</v>
      </c>
      <c r="C1859" s="63" t="s">
        <v>3726</v>
      </c>
      <c r="D1859" s="63" t="s">
        <v>3738</v>
      </c>
      <c r="E1859" s="108" t="s">
        <v>3739</v>
      </c>
      <c r="F1859" s="62" t="s">
        <v>132</v>
      </c>
    </row>
    <row r="1860" spans="1:6" ht="14.25">
      <c r="A1860" s="61">
        <v>1858</v>
      </c>
      <c r="B1860" s="62" t="s">
        <v>129</v>
      </c>
      <c r="C1860" s="63" t="s">
        <v>3726</v>
      </c>
      <c r="D1860" s="63" t="s">
        <v>3740</v>
      </c>
      <c r="E1860" s="108" t="s">
        <v>3741</v>
      </c>
      <c r="F1860" s="62" t="s">
        <v>132</v>
      </c>
    </row>
    <row r="1861" spans="1:6" ht="14.25">
      <c r="A1861" s="61">
        <v>1859</v>
      </c>
      <c r="B1861" s="62" t="s">
        <v>129</v>
      </c>
      <c r="C1861" s="63" t="s">
        <v>3742</v>
      </c>
      <c r="D1861" s="63" t="s">
        <v>3742</v>
      </c>
      <c r="E1861" s="108" t="s">
        <v>3743</v>
      </c>
      <c r="F1861" s="62" t="s">
        <v>132</v>
      </c>
    </row>
    <row r="1862" spans="1:6" ht="14.25">
      <c r="A1862" s="61">
        <v>1860</v>
      </c>
      <c r="B1862" s="62" t="s">
        <v>129</v>
      </c>
      <c r="C1862" s="63" t="s">
        <v>3742</v>
      </c>
      <c r="D1862" s="63" t="s">
        <v>3744</v>
      </c>
      <c r="E1862" s="108" t="s">
        <v>3745</v>
      </c>
      <c r="F1862" s="62" t="s">
        <v>132</v>
      </c>
    </row>
    <row r="1863" spans="1:6" ht="14.25">
      <c r="A1863" s="61">
        <v>1861</v>
      </c>
      <c r="B1863" s="62" t="s">
        <v>129</v>
      </c>
      <c r="C1863" s="63" t="s">
        <v>3742</v>
      </c>
      <c r="D1863" s="63" t="s">
        <v>3746</v>
      </c>
      <c r="E1863" s="108" t="s">
        <v>3747</v>
      </c>
      <c r="F1863" s="62" t="s">
        <v>132</v>
      </c>
    </row>
    <row r="1864" spans="1:6" ht="14.25">
      <c r="A1864" s="61">
        <v>1862</v>
      </c>
      <c r="B1864" s="62" t="s">
        <v>129</v>
      </c>
      <c r="C1864" s="63" t="s">
        <v>3742</v>
      </c>
      <c r="D1864" s="63" t="s">
        <v>3748</v>
      </c>
      <c r="E1864" s="108" t="s">
        <v>3749</v>
      </c>
      <c r="F1864" s="62" t="s">
        <v>132</v>
      </c>
    </row>
    <row r="1865" spans="1:6" ht="14.25">
      <c r="A1865" s="61">
        <v>1863</v>
      </c>
      <c r="B1865" s="62" t="s">
        <v>129</v>
      </c>
      <c r="C1865" s="63" t="s">
        <v>3742</v>
      </c>
      <c r="D1865" s="63" t="s">
        <v>3750</v>
      </c>
      <c r="E1865" s="108" t="s">
        <v>3751</v>
      </c>
      <c r="F1865" s="62" t="s">
        <v>132</v>
      </c>
    </row>
    <row r="1866" spans="1:6" ht="14.25">
      <c r="A1866" s="61">
        <v>1864</v>
      </c>
      <c r="B1866" s="62" t="s">
        <v>129</v>
      </c>
      <c r="C1866" s="63" t="s">
        <v>3742</v>
      </c>
      <c r="D1866" s="63" t="s">
        <v>3752</v>
      </c>
      <c r="E1866" s="108" t="s">
        <v>3753</v>
      </c>
      <c r="F1866" s="62" t="s">
        <v>132</v>
      </c>
    </row>
    <row r="1867" spans="1:6" ht="14.25">
      <c r="A1867" s="61">
        <v>1865</v>
      </c>
      <c r="B1867" s="62" t="s">
        <v>129</v>
      </c>
      <c r="C1867" s="63" t="s">
        <v>3754</v>
      </c>
      <c r="D1867" s="63" t="s">
        <v>3755</v>
      </c>
      <c r="E1867" s="108" t="s">
        <v>3756</v>
      </c>
      <c r="F1867" s="62" t="s">
        <v>132</v>
      </c>
    </row>
    <row r="1868" spans="1:6" ht="14.25">
      <c r="A1868" s="61">
        <v>1866</v>
      </c>
      <c r="B1868" s="62" t="s">
        <v>129</v>
      </c>
      <c r="C1868" s="63" t="s">
        <v>3754</v>
      </c>
      <c r="D1868" s="63" t="s">
        <v>3757</v>
      </c>
      <c r="E1868" s="108" t="s">
        <v>3758</v>
      </c>
      <c r="F1868" s="62" t="s">
        <v>132</v>
      </c>
    </row>
    <row r="1869" spans="1:6" ht="14.25">
      <c r="A1869" s="61">
        <v>1867</v>
      </c>
      <c r="B1869" s="62" t="s">
        <v>129</v>
      </c>
      <c r="C1869" s="63" t="s">
        <v>3754</v>
      </c>
      <c r="D1869" s="63" t="s">
        <v>3759</v>
      </c>
      <c r="E1869" s="108" t="s">
        <v>3760</v>
      </c>
      <c r="F1869" s="62" t="s">
        <v>132</v>
      </c>
    </row>
    <row r="1870" spans="1:6" ht="14.25">
      <c r="A1870" s="61">
        <v>1868</v>
      </c>
      <c r="B1870" s="62" t="s">
        <v>129</v>
      </c>
      <c r="C1870" s="63" t="s">
        <v>3761</v>
      </c>
      <c r="D1870" s="63" t="s">
        <v>3761</v>
      </c>
      <c r="E1870" s="108" t="s">
        <v>3762</v>
      </c>
      <c r="F1870" s="62" t="s">
        <v>132</v>
      </c>
    </row>
    <row r="1871" spans="1:6" ht="14.25">
      <c r="A1871" s="61">
        <v>1869</v>
      </c>
      <c r="B1871" s="62" t="s">
        <v>129</v>
      </c>
      <c r="C1871" s="63" t="s">
        <v>3761</v>
      </c>
      <c r="D1871" s="63" t="s">
        <v>3763</v>
      </c>
      <c r="E1871" s="108" t="s">
        <v>3764</v>
      </c>
      <c r="F1871" s="62" t="s">
        <v>132</v>
      </c>
    </row>
    <row r="1872" spans="1:6" ht="14.25">
      <c r="A1872" s="61">
        <v>1870</v>
      </c>
      <c r="B1872" s="62" t="s">
        <v>129</v>
      </c>
      <c r="C1872" s="63" t="s">
        <v>3761</v>
      </c>
      <c r="D1872" s="63" t="s">
        <v>3765</v>
      </c>
      <c r="E1872" s="108" t="s">
        <v>3766</v>
      </c>
      <c r="F1872" s="62" t="s">
        <v>132</v>
      </c>
    </row>
    <row r="1873" spans="1:6" ht="14.25">
      <c r="A1873" s="61">
        <v>1871</v>
      </c>
      <c r="B1873" s="62" t="s">
        <v>129</v>
      </c>
      <c r="C1873" s="63" t="s">
        <v>3761</v>
      </c>
      <c r="D1873" s="63" t="s">
        <v>3767</v>
      </c>
      <c r="E1873" s="108" t="s">
        <v>3768</v>
      </c>
      <c r="F1873" s="62" t="s">
        <v>132</v>
      </c>
    </row>
    <row r="1874" spans="1:6" ht="14.25">
      <c r="A1874" s="61">
        <v>1872</v>
      </c>
      <c r="B1874" s="62" t="s">
        <v>129</v>
      </c>
      <c r="C1874" s="63" t="s">
        <v>3769</v>
      </c>
      <c r="D1874" s="63" t="s">
        <v>3770</v>
      </c>
      <c r="E1874" s="108" t="s">
        <v>3771</v>
      </c>
      <c r="F1874" s="62" t="s">
        <v>132</v>
      </c>
    </row>
    <row r="1875" spans="1:6" ht="14.25">
      <c r="A1875" s="61">
        <v>1873</v>
      </c>
      <c r="B1875" s="62" t="s">
        <v>129</v>
      </c>
      <c r="C1875" s="63" t="s">
        <v>3769</v>
      </c>
      <c r="D1875" s="63" t="s">
        <v>3772</v>
      </c>
      <c r="E1875" s="108" t="s">
        <v>3773</v>
      </c>
      <c r="F1875" s="62" t="s">
        <v>132</v>
      </c>
    </row>
    <row r="1876" spans="1:6" ht="14.25">
      <c r="A1876" s="61">
        <v>1874</v>
      </c>
      <c r="B1876" s="62" t="s">
        <v>129</v>
      </c>
      <c r="C1876" s="63" t="s">
        <v>3769</v>
      </c>
      <c r="D1876" s="63" t="s">
        <v>3774</v>
      </c>
      <c r="E1876" s="108" t="s">
        <v>3775</v>
      </c>
      <c r="F1876" s="62" t="s">
        <v>132</v>
      </c>
    </row>
    <row r="1877" spans="1:6" ht="14.25">
      <c r="A1877" s="61">
        <v>1875</v>
      </c>
      <c r="B1877" s="62" t="s">
        <v>129</v>
      </c>
      <c r="C1877" s="63" t="s">
        <v>3769</v>
      </c>
      <c r="D1877" s="63" t="s">
        <v>3776</v>
      </c>
      <c r="E1877" s="108" t="s">
        <v>3777</v>
      </c>
      <c r="F1877" s="62" t="s">
        <v>132</v>
      </c>
    </row>
    <row r="1878" spans="1:6" ht="14.25">
      <c r="A1878" s="61">
        <v>1876</v>
      </c>
      <c r="B1878" s="62" t="s">
        <v>129</v>
      </c>
      <c r="C1878" s="63" t="s">
        <v>3769</v>
      </c>
      <c r="D1878" s="63" t="s">
        <v>3778</v>
      </c>
      <c r="E1878" s="108" t="s">
        <v>3779</v>
      </c>
      <c r="F1878" s="62" t="s">
        <v>132</v>
      </c>
    </row>
    <row r="1879" spans="1:6" ht="14.25">
      <c r="A1879" s="61">
        <v>1877</v>
      </c>
      <c r="B1879" s="62" t="s">
        <v>129</v>
      </c>
      <c r="C1879" s="63" t="s">
        <v>3769</v>
      </c>
      <c r="D1879" s="63" t="s">
        <v>3780</v>
      </c>
      <c r="E1879" s="108" t="s">
        <v>3781</v>
      </c>
      <c r="F1879" s="62" t="s">
        <v>132</v>
      </c>
    </row>
    <row r="1880" spans="1:6" ht="14.25">
      <c r="A1880" s="61">
        <v>1878</v>
      </c>
      <c r="B1880" s="62" t="s">
        <v>129</v>
      </c>
      <c r="C1880" s="63" t="s">
        <v>3769</v>
      </c>
      <c r="D1880" s="63" t="s">
        <v>3782</v>
      </c>
      <c r="E1880" s="108" t="s">
        <v>3783</v>
      </c>
      <c r="F1880" s="62" t="s">
        <v>132</v>
      </c>
    </row>
    <row r="1881" spans="1:6" ht="14.25">
      <c r="A1881" s="61">
        <v>1879</v>
      </c>
      <c r="B1881" s="62" t="s">
        <v>129</v>
      </c>
      <c r="C1881" s="63" t="s">
        <v>3784</v>
      </c>
      <c r="D1881" s="63" t="s">
        <v>3785</v>
      </c>
      <c r="E1881" s="108" t="s">
        <v>3786</v>
      </c>
      <c r="F1881" s="62" t="s">
        <v>132</v>
      </c>
    </row>
    <row r="1882" spans="1:6" ht="14.25">
      <c r="A1882" s="61">
        <v>1880</v>
      </c>
      <c r="B1882" s="62" t="s">
        <v>129</v>
      </c>
      <c r="C1882" s="63" t="s">
        <v>3784</v>
      </c>
      <c r="D1882" s="63" t="s">
        <v>3787</v>
      </c>
      <c r="E1882" s="108" t="s">
        <v>3788</v>
      </c>
      <c r="F1882" s="62" t="s">
        <v>132</v>
      </c>
    </row>
    <row r="1883" spans="1:6" ht="14.25">
      <c r="A1883" s="61">
        <v>1881</v>
      </c>
      <c r="B1883" s="62" t="s">
        <v>129</v>
      </c>
      <c r="C1883" s="63" t="s">
        <v>3784</v>
      </c>
      <c r="D1883" s="63" t="s">
        <v>3789</v>
      </c>
      <c r="E1883" s="108" t="s">
        <v>3790</v>
      </c>
      <c r="F1883" s="62" t="s">
        <v>132</v>
      </c>
    </row>
    <row r="1884" spans="1:6" ht="14.25">
      <c r="A1884" s="61">
        <v>1882</v>
      </c>
      <c r="B1884" s="62" t="s">
        <v>129</v>
      </c>
      <c r="C1884" s="63" t="s">
        <v>3784</v>
      </c>
      <c r="D1884" s="63" t="s">
        <v>3791</v>
      </c>
      <c r="E1884" s="108" t="s">
        <v>3792</v>
      </c>
      <c r="F1884" s="62" t="s">
        <v>132</v>
      </c>
    </row>
    <row r="1885" spans="1:6" ht="14.25">
      <c r="A1885" s="61">
        <v>1883</v>
      </c>
      <c r="B1885" s="62" t="s">
        <v>129</v>
      </c>
      <c r="C1885" s="63" t="s">
        <v>3793</v>
      </c>
      <c r="D1885" s="63" t="s">
        <v>3793</v>
      </c>
      <c r="E1885" s="108" t="s">
        <v>3794</v>
      </c>
      <c r="F1885" s="62" t="s">
        <v>132</v>
      </c>
    </row>
    <row r="1886" spans="1:6" ht="14.25">
      <c r="A1886" s="61">
        <v>1884</v>
      </c>
      <c r="B1886" s="62" t="s">
        <v>129</v>
      </c>
      <c r="C1886" s="63" t="s">
        <v>3793</v>
      </c>
      <c r="D1886" s="63" t="s">
        <v>3795</v>
      </c>
      <c r="E1886" s="108" t="s">
        <v>3796</v>
      </c>
      <c r="F1886" s="62" t="s">
        <v>132</v>
      </c>
    </row>
    <row r="1887" spans="1:6" ht="14.25">
      <c r="A1887" s="61">
        <v>1885</v>
      </c>
      <c r="B1887" s="62" t="s">
        <v>129</v>
      </c>
      <c r="C1887" s="63" t="s">
        <v>3793</v>
      </c>
      <c r="D1887" s="63" t="s">
        <v>3797</v>
      </c>
      <c r="E1887" s="108" t="s">
        <v>3798</v>
      </c>
      <c r="F1887" s="62" t="s">
        <v>132</v>
      </c>
    </row>
    <row r="1888" spans="1:6" ht="14.25">
      <c r="A1888" s="61">
        <v>1886</v>
      </c>
      <c r="B1888" s="62" t="s">
        <v>129</v>
      </c>
      <c r="C1888" s="63" t="s">
        <v>3793</v>
      </c>
      <c r="D1888" s="63" t="s">
        <v>3799</v>
      </c>
      <c r="E1888" s="108" t="s">
        <v>3800</v>
      </c>
      <c r="F1888" s="62" t="s">
        <v>132</v>
      </c>
    </row>
    <row r="1889" spans="1:6" ht="14.25">
      <c r="A1889" s="61">
        <v>1887</v>
      </c>
      <c r="B1889" s="62" t="s">
        <v>129</v>
      </c>
      <c r="C1889" s="63" t="s">
        <v>3793</v>
      </c>
      <c r="D1889" s="63" t="s">
        <v>3801</v>
      </c>
      <c r="E1889" s="108" t="s">
        <v>3802</v>
      </c>
      <c r="F1889" s="62" t="s">
        <v>132</v>
      </c>
    </row>
    <row r="1890" spans="1:6" ht="14.25">
      <c r="A1890" s="61">
        <v>1888</v>
      </c>
      <c r="B1890" s="62" t="s">
        <v>129</v>
      </c>
      <c r="C1890" s="63" t="s">
        <v>3793</v>
      </c>
      <c r="D1890" s="63" t="s">
        <v>3803</v>
      </c>
      <c r="E1890" s="108" t="s">
        <v>3804</v>
      </c>
      <c r="F1890" s="62" t="s">
        <v>132</v>
      </c>
    </row>
    <row r="1891" spans="1:6" ht="14.25">
      <c r="A1891" s="61">
        <v>1889</v>
      </c>
      <c r="B1891" s="62" t="s">
        <v>129</v>
      </c>
      <c r="C1891" s="63" t="s">
        <v>3793</v>
      </c>
      <c r="D1891" s="63" t="s">
        <v>3805</v>
      </c>
      <c r="E1891" s="108" t="s">
        <v>3806</v>
      </c>
      <c r="F1891" s="62" t="s">
        <v>132</v>
      </c>
    </row>
    <row r="1892" spans="1:6" ht="14.25">
      <c r="A1892" s="61">
        <v>1890</v>
      </c>
      <c r="B1892" s="62" t="s">
        <v>129</v>
      </c>
      <c r="C1892" s="63" t="s">
        <v>3807</v>
      </c>
      <c r="D1892" s="63" t="s">
        <v>3807</v>
      </c>
      <c r="E1892" s="108" t="s">
        <v>3808</v>
      </c>
      <c r="F1892" s="62" t="s">
        <v>132</v>
      </c>
    </row>
  </sheetData>
  <autoFilter ref="A2:F1892" xr:uid="{00000000-0009-0000-0000-000003000000}"/>
  <mergeCells count="6">
    <mergeCell ref="F1:F2"/>
    <mergeCell ref="A1:A2"/>
    <mergeCell ref="B1:B2"/>
    <mergeCell ref="C1:C2"/>
    <mergeCell ref="D1:D2"/>
    <mergeCell ref="E1:E2"/>
  </mergeCells>
  <phoneticPr fontId="36"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9"/>
  <sheetViews>
    <sheetView zoomScale="55" zoomScaleNormal="55" workbookViewId="0">
      <selection activeCell="X16" sqref="X16"/>
    </sheetView>
  </sheetViews>
  <sheetFormatPr defaultColWidth="9" defaultRowHeight="18.75"/>
  <cols>
    <col min="1" max="1" width="27.125" style="33" customWidth="1"/>
    <col min="2" max="3" width="9" style="32"/>
    <col min="4" max="4" width="15.5" style="32" customWidth="1"/>
    <col min="5" max="5" width="12.625" style="32"/>
    <col min="6" max="6" width="9" style="32"/>
    <col min="7" max="7" width="15.875" style="32" customWidth="1"/>
    <col min="8" max="11" width="9" style="32"/>
    <col min="12" max="13" width="12.5" style="32" customWidth="1"/>
    <col min="14" max="14" width="13" style="32" customWidth="1"/>
    <col min="15" max="15" width="13.375" style="32" customWidth="1"/>
    <col min="16" max="17" width="9" style="32"/>
    <col min="18" max="18" width="17.5" style="32"/>
    <col min="19" max="19" width="15" style="32" customWidth="1"/>
    <col min="20" max="20" width="9.625" style="32"/>
    <col min="21" max="21" width="12.875" style="32"/>
    <col min="22" max="25" width="9" style="32"/>
    <col min="26" max="26" width="13.5" style="32" customWidth="1"/>
    <col min="27" max="27" width="17.5" style="32" customWidth="1"/>
    <col min="28" max="28" width="14.125" style="32" customWidth="1"/>
    <col min="29" max="29" width="13.125" style="32" customWidth="1"/>
    <col min="30" max="30" width="14.625" style="32" customWidth="1"/>
    <col min="31" max="31" width="18.5" style="32" customWidth="1"/>
    <col min="32" max="33" width="14" style="32" customWidth="1"/>
    <col min="34" max="34" width="18.375" style="32" customWidth="1"/>
    <col min="35" max="35" width="9" style="32"/>
    <col min="36" max="36" width="12.5" style="32" customWidth="1"/>
    <col min="37" max="37" width="11.75" style="32" customWidth="1"/>
    <col min="38" max="16384" width="9" style="32"/>
  </cols>
  <sheetData>
    <row r="1" spans="1:37" ht="36">
      <c r="A1" s="135" t="s">
        <v>0</v>
      </c>
      <c r="B1" s="34" t="s">
        <v>1</v>
      </c>
      <c r="C1" s="132" t="s">
        <v>2</v>
      </c>
      <c r="D1" s="132"/>
      <c r="E1" s="132"/>
      <c r="F1" s="132"/>
      <c r="G1" s="34" t="s">
        <v>3</v>
      </c>
      <c r="H1" s="34" t="s">
        <v>4</v>
      </c>
      <c r="I1" s="34" t="s">
        <v>5</v>
      </c>
      <c r="J1" s="34" t="s">
        <v>6</v>
      </c>
      <c r="K1" s="34" t="s">
        <v>7</v>
      </c>
      <c r="L1" s="35" t="s">
        <v>8</v>
      </c>
      <c r="M1" s="35" t="s">
        <v>9</v>
      </c>
      <c r="N1" s="35" t="s">
        <v>9</v>
      </c>
      <c r="O1" s="34" t="s">
        <v>10</v>
      </c>
      <c r="P1" s="34" t="s">
        <v>3809</v>
      </c>
      <c r="Q1" s="34" t="s">
        <v>3810</v>
      </c>
      <c r="R1" s="34" t="s">
        <v>11</v>
      </c>
      <c r="S1" s="34" t="s">
        <v>12</v>
      </c>
      <c r="T1" s="34" t="s">
        <v>13</v>
      </c>
      <c r="U1" s="34" t="s">
        <v>14</v>
      </c>
      <c r="V1" s="132" t="s">
        <v>15</v>
      </c>
      <c r="W1" s="132"/>
      <c r="X1" s="34" t="s">
        <v>16</v>
      </c>
      <c r="Y1" s="136" t="s">
        <v>17</v>
      </c>
      <c r="Z1" s="136" t="s">
        <v>18</v>
      </c>
      <c r="AA1" s="144" t="s">
        <v>3811</v>
      </c>
      <c r="AB1" s="145"/>
      <c r="AC1" s="139" t="s">
        <v>20</v>
      </c>
      <c r="AD1" s="132" t="s">
        <v>21</v>
      </c>
      <c r="AE1" s="132"/>
      <c r="AF1" s="144" t="s">
        <v>22</v>
      </c>
      <c r="AG1" s="145"/>
      <c r="AH1" s="132" t="s">
        <v>3812</v>
      </c>
      <c r="AJ1" s="148" t="s">
        <v>23</v>
      </c>
      <c r="AK1" s="148"/>
    </row>
    <row r="2" spans="1:37" ht="34.5">
      <c r="A2" s="135"/>
      <c r="B2" s="38" t="s">
        <v>24</v>
      </c>
      <c r="C2" s="133" t="s">
        <v>25</v>
      </c>
      <c r="D2" s="133"/>
      <c r="E2" s="133"/>
      <c r="F2" s="133"/>
      <c r="G2" s="38" t="s">
        <v>26</v>
      </c>
      <c r="H2" s="38" t="s">
        <v>26</v>
      </c>
      <c r="I2" s="38" t="s">
        <v>26</v>
      </c>
      <c r="J2" s="38" t="s">
        <v>27</v>
      </c>
      <c r="K2" s="38" t="s">
        <v>28</v>
      </c>
      <c r="L2" s="39" t="s">
        <v>29</v>
      </c>
      <c r="M2" s="40" t="s">
        <v>30</v>
      </c>
      <c r="N2" s="40" t="s">
        <v>30</v>
      </c>
      <c r="O2" s="38" t="s">
        <v>31</v>
      </c>
      <c r="P2" s="38" t="s">
        <v>29</v>
      </c>
      <c r="Q2" s="41" t="s">
        <v>28</v>
      </c>
      <c r="R2" s="38" t="s">
        <v>25</v>
      </c>
      <c r="S2" s="38" t="s">
        <v>25</v>
      </c>
      <c r="T2" s="38" t="s">
        <v>32</v>
      </c>
      <c r="U2" s="38" t="s">
        <v>32</v>
      </c>
      <c r="V2" s="133" t="s">
        <v>25</v>
      </c>
      <c r="W2" s="133"/>
      <c r="X2" s="38" t="s">
        <v>25</v>
      </c>
      <c r="Y2" s="137"/>
      <c r="Z2" s="137"/>
      <c r="AA2" s="146"/>
      <c r="AB2" s="147"/>
      <c r="AC2" s="139"/>
      <c r="AD2" s="132"/>
      <c r="AE2" s="132"/>
      <c r="AF2" s="146"/>
      <c r="AG2" s="147"/>
      <c r="AH2" s="132"/>
      <c r="AJ2" s="148"/>
      <c r="AK2" s="148"/>
    </row>
    <row r="3" spans="1:37" ht="17.25">
      <c r="A3" s="135"/>
      <c r="B3" s="38"/>
      <c r="C3" s="159"/>
      <c r="D3" s="159"/>
      <c r="E3" s="159"/>
      <c r="F3" s="159"/>
      <c r="G3" s="38"/>
      <c r="H3" s="38"/>
      <c r="I3" s="38"/>
      <c r="J3" s="38"/>
      <c r="K3" s="38"/>
      <c r="L3" s="39"/>
      <c r="M3" s="40" t="s">
        <v>3813</v>
      </c>
      <c r="N3" s="40" t="s">
        <v>3814</v>
      </c>
      <c r="O3" s="38"/>
      <c r="P3" s="38"/>
      <c r="Q3" s="41"/>
      <c r="R3" s="40" t="s">
        <v>3813</v>
      </c>
      <c r="S3" s="38"/>
      <c r="T3" s="38"/>
      <c r="U3" s="38"/>
      <c r="V3" s="38"/>
      <c r="W3" s="38"/>
      <c r="X3" s="38"/>
      <c r="Y3" s="137"/>
      <c r="Z3" s="137"/>
      <c r="AA3" s="162"/>
      <c r="AB3" s="163"/>
      <c r="AC3" s="139"/>
      <c r="AD3" s="132"/>
      <c r="AE3" s="132"/>
      <c r="AF3" s="162"/>
      <c r="AG3" s="163"/>
      <c r="AH3" s="132"/>
      <c r="AJ3" s="148"/>
      <c r="AK3" s="148"/>
    </row>
    <row r="4" spans="1:37" ht="17.25">
      <c r="A4" s="135"/>
      <c r="B4" s="43" t="s">
        <v>33</v>
      </c>
      <c r="C4" s="134" t="s">
        <v>34</v>
      </c>
      <c r="D4" s="134"/>
      <c r="E4" s="134"/>
      <c r="F4" s="134"/>
      <c r="G4" s="43" t="s">
        <v>35</v>
      </c>
      <c r="H4" s="43" t="s">
        <v>35</v>
      </c>
      <c r="I4" s="43" t="s">
        <v>35</v>
      </c>
      <c r="J4" s="43" t="s">
        <v>33</v>
      </c>
      <c r="K4" s="43" t="s">
        <v>34</v>
      </c>
      <c r="L4" s="44" t="s">
        <v>34</v>
      </c>
      <c r="M4" s="44" t="s">
        <v>33</v>
      </c>
      <c r="N4" s="44" t="s">
        <v>33</v>
      </c>
      <c r="O4" s="43" t="s">
        <v>33</v>
      </c>
      <c r="P4" s="43" t="s">
        <v>33</v>
      </c>
      <c r="Q4" s="43" t="s">
        <v>33</v>
      </c>
      <c r="R4" s="43" t="s">
        <v>33</v>
      </c>
      <c r="S4" s="43" t="s">
        <v>33</v>
      </c>
      <c r="T4" s="43" t="s">
        <v>35</v>
      </c>
      <c r="U4" s="43" t="s">
        <v>33</v>
      </c>
      <c r="V4" s="134" t="s">
        <v>34</v>
      </c>
      <c r="W4" s="134"/>
      <c r="X4" s="43"/>
      <c r="Y4" s="137"/>
      <c r="Z4" s="137"/>
      <c r="AA4" s="132" t="s">
        <v>36</v>
      </c>
      <c r="AB4" s="160" t="s">
        <v>38</v>
      </c>
      <c r="AC4" s="139"/>
      <c r="AD4" s="132" t="s">
        <v>36</v>
      </c>
      <c r="AE4" s="132" t="s">
        <v>38</v>
      </c>
      <c r="AF4" s="132" t="s">
        <v>36</v>
      </c>
      <c r="AG4" s="132" t="s">
        <v>38</v>
      </c>
      <c r="AH4" s="132"/>
      <c r="AJ4" s="143" t="s">
        <v>39</v>
      </c>
      <c r="AK4" s="161" t="s">
        <v>3815</v>
      </c>
    </row>
    <row r="5" spans="1:37" ht="105" customHeight="1">
      <c r="A5" s="135"/>
      <c r="B5" s="47" t="s">
        <v>40</v>
      </c>
      <c r="C5" s="47" t="s">
        <v>41</v>
      </c>
      <c r="D5" s="47" t="s">
        <v>18</v>
      </c>
      <c r="E5" s="47" t="s">
        <v>36</v>
      </c>
      <c r="F5" s="47" t="s">
        <v>38</v>
      </c>
      <c r="G5" s="48" t="s">
        <v>43</v>
      </c>
      <c r="H5" s="47" t="s">
        <v>44</v>
      </c>
      <c r="I5" s="47" t="s">
        <v>45</v>
      </c>
      <c r="J5" s="47" t="s">
        <v>46</v>
      </c>
      <c r="K5" s="47" t="s">
        <v>47</v>
      </c>
      <c r="L5" s="49" t="s">
        <v>48</v>
      </c>
      <c r="M5" s="47" t="s">
        <v>39</v>
      </c>
      <c r="N5" s="47" t="s">
        <v>3816</v>
      </c>
      <c r="O5" s="47" t="s">
        <v>49</v>
      </c>
      <c r="P5" s="47"/>
      <c r="Q5" s="47" t="s">
        <v>3817</v>
      </c>
      <c r="R5" s="47" t="s">
        <v>50</v>
      </c>
      <c r="S5" s="50"/>
      <c r="T5" s="47" t="s">
        <v>51</v>
      </c>
      <c r="U5" s="47"/>
      <c r="V5" s="50" t="s">
        <v>52</v>
      </c>
      <c r="W5" s="50" t="s">
        <v>53</v>
      </c>
      <c r="X5" s="47"/>
      <c r="Y5" s="138"/>
      <c r="Z5" s="138"/>
      <c r="AA5" s="132"/>
      <c r="AB5" s="160"/>
      <c r="AC5" s="139"/>
      <c r="AD5" s="132"/>
      <c r="AE5" s="132"/>
      <c r="AF5" s="132"/>
      <c r="AG5" s="132"/>
      <c r="AH5" s="132"/>
      <c r="AJ5" s="143"/>
      <c r="AK5" s="161"/>
    </row>
    <row r="6" spans="1:37" ht="87.95" customHeight="1">
      <c r="A6" s="51" t="s">
        <v>3818</v>
      </c>
      <c r="B6" s="46">
        <v>12000</v>
      </c>
      <c r="C6" s="46" t="s">
        <v>3819</v>
      </c>
      <c r="D6" s="46" t="s">
        <v>3820</v>
      </c>
      <c r="E6" s="46">
        <v>0</v>
      </c>
      <c r="F6" s="52">
        <f>(1.25*0.1352+1.4*0.3771+1.5*0.3637+1.65*0.124)*1.16*7.2</f>
        <v>12.08609568</v>
      </c>
      <c r="G6" s="46">
        <v>1</v>
      </c>
      <c r="H6" s="53">
        <v>1</v>
      </c>
      <c r="I6" s="46">
        <v>0.5</v>
      </c>
      <c r="J6" s="46" t="e">
        <f>#REF!</f>
        <v>#REF!</v>
      </c>
      <c r="K6" s="46">
        <v>1.5</v>
      </c>
      <c r="L6" s="53" t="e">
        <f>#REF!</f>
        <v>#REF!</v>
      </c>
      <c r="M6" s="53" t="e">
        <f>#REF!</f>
        <v>#REF!</v>
      </c>
      <c r="N6" s="53">
        <f>0.48*1.16*7.2</f>
        <v>4.0089600000000001</v>
      </c>
      <c r="O6" s="54">
        <v>0</v>
      </c>
      <c r="P6" s="46">
        <v>0</v>
      </c>
      <c r="Q6" s="46">
        <v>0</v>
      </c>
      <c r="R6" s="53" t="e">
        <f>#REF!</f>
        <v>#REF!</v>
      </c>
      <c r="S6" s="46">
        <v>0</v>
      </c>
      <c r="T6" s="46">
        <v>0.5</v>
      </c>
      <c r="U6" s="46">
        <v>0</v>
      </c>
      <c r="V6" s="46">
        <v>0</v>
      </c>
      <c r="W6" s="46">
        <v>0</v>
      </c>
      <c r="X6" s="46">
        <v>0</v>
      </c>
      <c r="Y6" s="46">
        <v>0</v>
      </c>
      <c r="Z6" s="46" t="s">
        <v>3820</v>
      </c>
      <c r="AA6" s="37" t="e">
        <f>E6+G6+H6+I6+K6+L6+P6+Q6+R6+S6+T6+V6+X6+Y6+M6</f>
        <v>#REF!</v>
      </c>
      <c r="AB6" s="55">
        <f>F6+U6+W6+N6</f>
        <v>16.095055680000002</v>
      </c>
      <c r="AC6" s="46" t="s">
        <v>3820</v>
      </c>
      <c r="AD6" s="56">
        <v>58</v>
      </c>
      <c r="AE6" s="56">
        <v>17</v>
      </c>
      <c r="AF6" s="57">
        <v>100</v>
      </c>
      <c r="AG6" s="56">
        <v>17</v>
      </c>
      <c r="AH6" s="58"/>
      <c r="AJ6" s="45" t="e">
        <f>AA6/AF6</f>
        <v>#REF!</v>
      </c>
      <c r="AK6" s="45">
        <f>AB6/AG6</f>
        <v>0.94676798117646999</v>
      </c>
    </row>
    <row r="7" spans="1:37" ht="87.95" customHeight="1">
      <c r="A7" s="51" t="s">
        <v>3818</v>
      </c>
      <c r="B7" s="46">
        <v>12000</v>
      </c>
      <c r="C7" s="46" t="s">
        <v>3819</v>
      </c>
      <c r="D7" s="46" t="s">
        <v>3821</v>
      </c>
      <c r="E7" s="46">
        <v>0</v>
      </c>
      <c r="F7" s="52">
        <f>(1.25*0.1352+1.4*0.3771+1.5*0.3637+1.65*0.124)*1.16*7.2</f>
        <v>12.08609568</v>
      </c>
      <c r="G7" s="46">
        <v>1</v>
      </c>
      <c r="H7" s="53">
        <v>1</v>
      </c>
      <c r="I7" s="46">
        <v>0.5</v>
      </c>
      <c r="J7" s="46" t="e">
        <f>#REF!</f>
        <v>#REF!</v>
      </c>
      <c r="K7" s="46">
        <v>1.5</v>
      </c>
      <c r="L7" s="53" t="e">
        <f>#REF!</f>
        <v>#REF!</v>
      </c>
      <c r="M7" s="53" t="e">
        <f>#REF!</f>
        <v>#REF!</v>
      </c>
      <c r="N7" s="53">
        <f t="shared" ref="N7:N14" si="0">0.48*1.16*7.2</f>
        <v>4.0089600000000001</v>
      </c>
      <c r="O7" s="54">
        <v>0</v>
      </c>
      <c r="P7" s="46">
        <v>0</v>
      </c>
      <c r="Q7" s="46">
        <v>0</v>
      </c>
      <c r="R7" s="53" t="e">
        <f>#REF!</f>
        <v>#REF!</v>
      </c>
      <c r="S7" s="46">
        <v>0</v>
      </c>
      <c r="T7" s="46">
        <v>0.5</v>
      </c>
      <c r="U7" s="46">
        <v>0</v>
      </c>
      <c r="V7" s="46">
        <v>0</v>
      </c>
      <c r="W7" s="46">
        <v>0</v>
      </c>
      <c r="X7" s="46">
        <v>0</v>
      </c>
      <c r="Y7" s="46">
        <v>0</v>
      </c>
      <c r="Z7" s="46" t="s">
        <v>3821</v>
      </c>
      <c r="AA7" s="37" t="e">
        <f t="shared" ref="AA7:AA14" si="1">E7+G7+H7+I7+K7+L7+P7+Q7+R7+S7+T7+V7+X7+Y7+M7</f>
        <v>#REF!</v>
      </c>
      <c r="AB7" s="55">
        <f t="shared" ref="AB7:AB14" si="2">F7+U7+W7+N7</f>
        <v>16.095055680000002</v>
      </c>
      <c r="AC7" s="46" t="s">
        <v>3821</v>
      </c>
      <c r="AD7" s="56">
        <v>58</v>
      </c>
      <c r="AE7" s="56">
        <v>17</v>
      </c>
      <c r="AF7" s="57">
        <v>100</v>
      </c>
      <c r="AG7" s="56">
        <v>17</v>
      </c>
      <c r="AH7" s="58"/>
      <c r="AJ7" s="45" t="e">
        <f t="shared" ref="AJ7:AJ14" si="3">AA7/AF7</f>
        <v>#REF!</v>
      </c>
      <c r="AK7" s="45">
        <f t="shared" ref="AK7:AK14" si="4">AB7/AG7</f>
        <v>0.94676798117646999</v>
      </c>
    </row>
    <row r="8" spans="1:37" ht="87.95" customHeight="1">
      <c r="A8" s="51" t="s">
        <v>3818</v>
      </c>
      <c r="B8" s="46">
        <v>12000</v>
      </c>
      <c r="C8" s="46" t="s">
        <v>3819</v>
      </c>
      <c r="D8" s="59" t="s">
        <v>3822</v>
      </c>
      <c r="E8" s="46">
        <v>0</v>
      </c>
      <c r="F8" s="52">
        <f>(1.3*0.1352+1.45*0.3771+1.55*0.3637+1.7*0.124)*1.16*7.2</f>
        <v>12.50369568</v>
      </c>
      <c r="G8" s="46">
        <v>1</v>
      </c>
      <c r="H8" s="53">
        <v>1</v>
      </c>
      <c r="I8" s="46">
        <v>0.5</v>
      </c>
      <c r="J8" s="46" t="e">
        <f>#REF!</f>
        <v>#REF!</v>
      </c>
      <c r="K8" s="46">
        <v>1.5</v>
      </c>
      <c r="L8" s="53" t="e">
        <f>#REF!</f>
        <v>#REF!</v>
      </c>
      <c r="M8" s="53" t="e">
        <f>#REF!</f>
        <v>#REF!</v>
      </c>
      <c r="N8" s="53">
        <f t="shared" si="0"/>
        <v>4.0089600000000001</v>
      </c>
      <c r="O8" s="54">
        <v>0</v>
      </c>
      <c r="P8" s="46">
        <v>0</v>
      </c>
      <c r="Q8" s="46">
        <v>0</v>
      </c>
      <c r="R8" s="53" t="e">
        <f>#REF!</f>
        <v>#REF!</v>
      </c>
      <c r="S8" s="46">
        <v>0</v>
      </c>
      <c r="T8" s="46">
        <v>0.5</v>
      </c>
      <c r="U8" s="46">
        <v>0</v>
      </c>
      <c r="V8" s="46">
        <v>0</v>
      </c>
      <c r="W8" s="46">
        <v>0</v>
      </c>
      <c r="X8" s="46">
        <v>0</v>
      </c>
      <c r="Y8" s="46">
        <v>0</v>
      </c>
      <c r="Z8" s="59" t="s">
        <v>3822</v>
      </c>
      <c r="AA8" s="37" t="e">
        <f t="shared" si="1"/>
        <v>#REF!</v>
      </c>
      <c r="AB8" s="55">
        <f t="shared" si="2"/>
        <v>16.512655680000002</v>
      </c>
      <c r="AC8" s="59" t="s">
        <v>3822</v>
      </c>
      <c r="AD8" s="56">
        <v>58</v>
      </c>
      <c r="AE8" s="60">
        <v>17</v>
      </c>
      <c r="AF8" s="57">
        <v>100</v>
      </c>
      <c r="AG8" s="60">
        <v>17</v>
      </c>
      <c r="AH8" s="58"/>
      <c r="AJ8" s="45" t="e">
        <f t="shared" si="3"/>
        <v>#REF!</v>
      </c>
      <c r="AK8" s="45">
        <f t="shared" si="4"/>
        <v>0.97133268705882403</v>
      </c>
    </row>
    <row r="9" spans="1:37" ht="87.95" customHeight="1">
      <c r="A9" s="51" t="s">
        <v>3818</v>
      </c>
      <c r="B9" s="46">
        <v>12000</v>
      </c>
      <c r="C9" s="46" t="s">
        <v>3819</v>
      </c>
      <c r="D9" s="59" t="s">
        <v>3823</v>
      </c>
      <c r="E9" s="46">
        <v>0</v>
      </c>
      <c r="F9" s="52">
        <f>(1.3*0.1352+1.45*0.3771+1.55*0.3637+1.7*0.124)*1.16*7.2</f>
        <v>12.50369568</v>
      </c>
      <c r="G9" s="46">
        <v>1</v>
      </c>
      <c r="H9" s="53">
        <v>1</v>
      </c>
      <c r="I9" s="46">
        <v>0.5</v>
      </c>
      <c r="J9" s="46" t="e">
        <f>#REF!</f>
        <v>#REF!</v>
      </c>
      <c r="K9" s="46">
        <v>1.5</v>
      </c>
      <c r="L9" s="53" t="e">
        <f>#REF!</f>
        <v>#REF!</v>
      </c>
      <c r="M9" s="53" t="e">
        <f>#REF!</f>
        <v>#REF!</v>
      </c>
      <c r="N9" s="53">
        <f t="shared" si="0"/>
        <v>4.0089600000000001</v>
      </c>
      <c r="O9" s="54">
        <v>0</v>
      </c>
      <c r="P9" s="46">
        <v>0</v>
      </c>
      <c r="Q9" s="46">
        <v>0</v>
      </c>
      <c r="R9" s="53" t="e">
        <f>#REF!</f>
        <v>#REF!</v>
      </c>
      <c r="S9" s="46">
        <v>0</v>
      </c>
      <c r="T9" s="46">
        <v>0.5</v>
      </c>
      <c r="U9" s="46">
        <v>0</v>
      </c>
      <c r="V9" s="46">
        <v>0</v>
      </c>
      <c r="W9" s="46">
        <v>0</v>
      </c>
      <c r="X9" s="46">
        <v>0</v>
      </c>
      <c r="Y9" s="46">
        <v>0</v>
      </c>
      <c r="Z9" s="59" t="s">
        <v>3823</v>
      </c>
      <c r="AA9" s="37" t="e">
        <f t="shared" si="1"/>
        <v>#REF!</v>
      </c>
      <c r="AB9" s="55">
        <f t="shared" si="2"/>
        <v>16.512655680000002</v>
      </c>
      <c r="AC9" s="59" t="s">
        <v>3823</v>
      </c>
      <c r="AD9" s="56">
        <v>58</v>
      </c>
      <c r="AE9" s="56">
        <v>17</v>
      </c>
      <c r="AF9" s="57">
        <v>100</v>
      </c>
      <c r="AG9" s="56">
        <v>17</v>
      </c>
      <c r="AH9" s="58"/>
      <c r="AJ9" s="45" t="e">
        <f t="shared" si="3"/>
        <v>#REF!</v>
      </c>
      <c r="AK9" s="45">
        <f t="shared" si="4"/>
        <v>0.97133268705882403</v>
      </c>
    </row>
    <row r="10" spans="1:37" ht="87.95" customHeight="1">
      <c r="A10" s="51" t="s">
        <v>3818</v>
      </c>
      <c r="B10" s="46">
        <v>12000</v>
      </c>
      <c r="C10" s="46" t="s">
        <v>3819</v>
      </c>
      <c r="D10" s="59" t="s">
        <v>3824</v>
      </c>
      <c r="E10" s="46">
        <v>0</v>
      </c>
      <c r="F10" s="52">
        <f>(1.4*0.1352+1.55*0.3771+1.65*0.3637+1.8*0.124)*1.16*7.2</f>
        <v>13.33889568</v>
      </c>
      <c r="G10" s="46">
        <v>1</v>
      </c>
      <c r="H10" s="53">
        <v>1</v>
      </c>
      <c r="I10" s="46">
        <v>0.5</v>
      </c>
      <c r="J10" s="46" t="e">
        <f>#REF!</f>
        <v>#REF!</v>
      </c>
      <c r="K10" s="46">
        <v>1.5</v>
      </c>
      <c r="L10" s="53" t="e">
        <f>#REF!</f>
        <v>#REF!</v>
      </c>
      <c r="M10" s="53" t="e">
        <f>#REF!</f>
        <v>#REF!</v>
      </c>
      <c r="N10" s="53">
        <f t="shared" si="0"/>
        <v>4.0089600000000001</v>
      </c>
      <c r="O10" s="54">
        <v>0</v>
      </c>
      <c r="P10" s="46">
        <v>0</v>
      </c>
      <c r="Q10" s="46">
        <v>0</v>
      </c>
      <c r="R10" s="53" t="e">
        <f>#REF!</f>
        <v>#REF!</v>
      </c>
      <c r="S10" s="46">
        <v>0</v>
      </c>
      <c r="T10" s="46">
        <v>0.5</v>
      </c>
      <c r="U10" s="46">
        <v>0</v>
      </c>
      <c r="V10" s="46">
        <v>0</v>
      </c>
      <c r="W10" s="46">
        <v>0</v>
      </c>
      <c r="X10" s="46">
        <v>0</v>
      </c>
      <c r="Y10" s="46">
        <v>0</v>
      </c>
      <c r="Z10" s="59" t="s">
        <v>3824</v>
      </c>
      <c r="AA10" s="37" t="e">
        <f t="shared" si="1"/>
        <v>#REF!</v>
      </c>
      <c r="AB10" s="55">
        <f t="shared" si="2"/>
        <v>17.347855679999999</v>
      </c>
      <c r="AC10" s="59" t="s">
        <v>3824</v>
      </c>
      <c r="AD10" s="56">
        <v>58</v>
      </c>
      <c r="AE10" s="56">
        <v>17</v>
      </c>
      <c r="AF10" s="57">
        <v>100</v>
      </c>
      <c r="AG10" s="56">
        <v>17</v>
      </c>
      <c r="AH10" s="58"/>
      <c r="AJ10" s="45" t="e">
        <f t="shared" si="3"/>
        <v>#REF!</v>
      </c>
      <c r="AK10" s="45">
        <f t="shared" si="4"/>
        <v>1.02046209882353</v>
      </c>
    </row>
    <row r="11" spans="1:37" ht="87.95" customHeight="1">
      <c r="A11" s="51" t="s">
        <v>3818</v>
      </c>
      <c r="B11" s="46">
        <v>12000</v>
      </c>
      <c r="C11" s="46" t="s">
        <v>3819</v>
      </c>
      <c r="D11" s="59" t="s">
        <v>3825</v>
      </c>
      <c r="E11" s="46">
        <v>0</v>
      </c>
      <c r="F11" s="52">
        <f>(1.4*0.1352+1.55*0.3771+1.65*0.3637+1.8*0.124+5*0.2)*1.16*7.2</f>
        <v>21.690895680000001</v>
      </c>
      <c r="G11" s="46">
        <v>1</v>
      </c>
      <c r="H11" s="53">
        <v>1</v>
      </c>
      <c r="I11" s="46">
        <v>0.5</v>
      </c>
      <c r="J11" s="46" t="e">
        <f>#REF!</f>
        <v>#REF!</v>
      </c>
      <c r="K11" s="46">
        <v>1.5</v>
      </c>
      <c r="L11" s="53" t="e">
        <f>#REF!</f>
        <v>#REF!</v>
      </c>
      <c r="M11" s="53" t="e">
        <f>#REF!</f>
        <v>#REF!</v>
      </c>
      <c r="N11" s="53">
        <f t="shared" si="0"/>
        <v>4.0089600000000001</v>
      </c>
      <c r="O11" s="54">
        <v>0</v>
      </c>
      <c r="P11" s="46">
        <v>0</v>
      </c>
      <c r="Q11" s="46">
        <v>0</v>
      </c>
      <c r="R11" s="53" t="e">
        <f>#REF!</f>
        <v>#REF!</v>
      </c>
      <c r="S11" s="46">
        <v>0</v>
      </c>
      <c r="T11" s="46">
        <v>0.5</v>
      </c>
      <c r="U11" s="46">
        <v>0</v>
      </c>
      <c r="V11" s="46">
        <v>0</v>
      </c>
      <c r="W11" s="46">
        <v>0</v>
      </c>
      <c r="X11" s="46">
        <v>0</v>
      </c>
      <c r="Y11" s="46">
        <v>0</v>
      </c>
      <c r="Z11" s="59" t="s">
        <v>3825</v>
      </c>
      <c r="AA11" s="37" t="e">
        <f t="shared" si="1"/>
        <v>#REF!</v>
      </c>
      <c r="AB11" s="55">
        <f t="shared" si="2"/>
        <v>25.699855679999999</v>
      </c>
      <c r="AC11" s="59" t="s">
        <v>3825</v>
      </c>
      <c r="AD11" s="56">
        <v>58</v>
      </c>
      <c r="AE11" s="56">
        <v>25</v>
      </c>
      <c r="AF11" s="57">
        <v>100</v>
      </c>
      <c r="AG11" s="56">
        <v>25</v>
      </c>
      <c r="AH11" s="58"/>
      <c r="AJ11" s="45" t="e">
        <f t="shared" si="3"/>
        <v>#REF!</v>
      </c>
      <c r="AK11" s="45">
        <f t="shared" si="4"/>
        <v>1.0279942272</v>
      </c>
    </row>
    <row r="12" spans="1:37" ht="87.95" customHeight="1">
      <c r="A12" s="51" t="s">
        <v>3818</v>
      </c>
      <c r="B12" s="46">
        <v>12000</v>
      </c>
      <c r="C12" s="46" t="s">
        <v>3819</v>
      </c>
      <c r="D12" s="59" t="s">
        <v>3826</v>
      </c>
      <c r="E12" s="46">
        <v>0</v>
      </c>
      <c r="F12" s="52">
        <f>(1.4*0.1352+1.55*0.3771+1.65*0.3637+1.8*0.124+5*0.2)*1.16*7.2</f>
        <v>21.690895680000001</v>
      </c>
      <c r="G12" s="46">
        <v>1</v>
      </c>
      <c r="H12" s="53">
        <v>1</v>
      </c>
      <c r="I12" s="46">
        <v>0.5</v>
      </c>
      <c r="J12" s="46" t="e">
        <f>#REF!</f>
        <v>#REF!</v>
      </c>
      <c r="K12" s="46">
        <v>1.5</v>
      </c>
      <c r="L12" s="53" t="e">
        <f>#REF!</f>
        <v>#REF!</v>
      </c>
      <c r="M12" s="53" t="e">
        <f>#REF!</f>
        <v>#REF!</v>
      </c>
      <c r="N12" s="53">
        <f t="shared" si="0"/>
        <v>4.0089600000000001</v>
      </c>
      <c r="O12" s="54">
        <v>0</v>
      </c>
      <c r="P12" s="46">
        <v>0</v>
      </c>
      <c r="Q12" s="46">
        <v>0</v>
      </c>
      <c r="R12" s="53" t="e">
        <f>#REF!</f>
        <v>#REF!</v>
      </c>
      <c r="S12" s="46">
        <v>0</v>
      </c>
      <c r="T12" s="46">
        <v>0.5</v>
      </c>
      <c r="U12" s="46">
        <v>0</v>
      </c>
      <c r="V12" s="46">
        <v>0</v>
      </c>
      <c r="W12" s="46">
        <v>0</v>
      </c>
      <c r="X12" s="46">
        <v>0</v>
      </c>
      <c r="Y12" s="46">
        <v>0</v>
      </c>
      <c r="Z12" s="59" t="s">
        <v>3826</v>
      </c>
      <c r="AA12" s="37" t="e">
        <f t="shared" si="1"/>
        <v>#REF!</v>
      </c>
      <c r="AB12" s="55">
        <f t="shared" si="2"/>
        <v>25.699855679999999</v>
      </c>
      <c r="AC12" s="59" t="s">
        <v>3826</v>
      </c>
      <c r="AD12" s="56">
        <v>58</v>
      </c>
      <c r="AE12" s="56">
        <v>25</v>
      </c>
      <c r="AF12" s="57">
        <v>100</v>
      </c>
      <c r="AG12" s="56">
        <v>25</v>
      </c>
      <c r="AH12" s="58"/>
      <c r="AJ12" s="45" t="e">
        <f t="shared" si="3"/>
        <v>#REF!</v>
      </c>
      <c r="AK12" s="45">
        <f t="shared" si="4"/>
        <v>1.0279942272</v>
      </c>
    </row>
    <row r="13" spans="1:37" ht="87.95" customHeight="1">
      <c r="A13" s="51" t="s">
        <v>3818</v>
      </c>
      <c r="B13" s="46">
        <v>12000</v>
      </c>
      <c r="C13" s="46" t="s">
        <v>3819</v>
      </c>
      <c r="D13" s="59" t="s">
        <v>3827</v>
      </c>
      <c r="E13" s="46">
        <v>0</v>
      </c>
      <c r="F13" s="52">
        <f>(1.4*0.1352+1.55*0.3771+1.65*0.3637+1.8*0.124+5*0.2+10*0.25)*1.16*7.2</f>
        <v>42.57089568</v>
      </c>
      <c r="G13" s="46">
        <v>1</v>
      </c>
      <c r="H13" s="53">
        <v>1</v>
      </c>
      <c r="I13" s="46">
        <v>0.5</v>
      </c>
      <c r="J13" s="46" t="e">
        <f>#REF!</f>
        <v>#REF!</v>
      </c>
      <c r="K13" s="46">
        <v>1.5</v>
      </c>
      <c r="L13" s="53" t="e">
        <f>#REF!</f>
        <v>#REF!</v>
      </c>
      <c r="M13" s="53" t="e">
        <f>#REF!</f>
        <v>#REF!</v>
      </c>
      <c r="N13" s="53">
        <f t="shared" si="0"/>
        <v>4.0089600000000001</v>
      </c>
      <c r="O13" s="54">
        <v>0</v>
      </c>
      <c r="P13" s="46">
        <v>0</v>
      </c>
      <c r="Q13" s="46">
        <v>0</v>
      </c>
      <c r="R13" s="53" t="e">
        <f>#REF!</f>
        <v>#REF!</v>
      </c>
      <c r="S13" s="46">
        <v>0</v>
      </c>
      <c r="T13" s="46">
        <v>0.5</v>
      </c>
      <c r="U13" s="46">
        <v>0</v>
      </c>
      <c r="V13" s="46">
        <v>0</v>
      </c>
      <c r="W13" s="46">
        <v>0</v>
      </c>
      <c r="X13" s="46">
        <v>0</v>
      </c>
      <c r="Y13" s="46"/>
      <c r="Z13" s="59" t="s">
        <v>3827</v>
      </c>
      <c r="AA13" s="37" t="e">
        <f t="shared" si="1"/>
        <v>#REF!</v>
      </c>
      <c r="AB13" s="55">
        <f t="shared" si="2"/>
        <v>46.579855680000001</v>
      </c>
      <c r="AC13" s="59" t="s">
        <v>3827</v>
      </c>
      <c r="AD13" s="56">
        <v>58</v>
      </c>
      <c r="AE13" s="56">
        <v>50</v>
      </c>
      <c r="AF13" s="57">
        <v>100</v>
      </c>
      <c r="AG13" s="56">
        <v>50</v>
      </c>
      <c r="AH13" s="58"/>
      <c r="AJ13" s="45" t="e">
        <f t="shared" si="3"/>
        <v>#REF!</v>
      </c>
      <c r="AK13" s="45">
        <f t="shared" si="4"/>
        <v>0.93159711359999997</v>
      </c>
    </row>
    <row r="14" spans="1:37" ht="87.95" customHeight="1">
      <c r="A14" s="51" t="s">
        <v>3818</v>
      </c>
      <c r="B14" s="46">
        <v>12000</v>
      </c>
      <c r="C14" s="46" t="s">
        <v>3819</v>
      </c>
      <c r="D14" s="59" t="s">
        <v>3828</v>
      </c>
      <c r="E14" s="46">
        <v>0</v>
      </c>
      <c r="F14" s="52">
        <f>(1.4*0.1352+1.55*0.3771+1.65*0.3637+1.8*0.124+5*0.2+10*0.25+10*0.3)*1.16*7.2</f>
        <v>67.626895680000004</v>
      </c>
      <c r="G14" s="46">
        <v>1</v>
      </c>
      <c r="H14" s="53">
        <v>1</v>
      </c>
      <c r="I14" s="46">
        <v>0.5</v>
      </c>
      <c r="J14" s="46" t="e">
        <f>#REF!</f>
        <v>#REF!</v>
      </c>
      <c r="K14" s="46">
        <v>1.5</v>
      </c>
      <c r="L14" s="53" t="e">
        <f>#REF!</f>
        <v>#REF!</v>
      </c>
      <c r="M14" s="53" t="e">
        <f>#REF!</f>
        <v>#REF!</v>
      </c>
      <c r="N14" s="53">
        <f t="shared" si="0"/>
        <v>4.0089600000000001</v>
      </c>
      <c r="O14" s="54">
        <v>0</v>
      </c>
      <c r="P14" s="46">
        <v>0</v>
      </c>
      <c r="Q14" s="46">
        <v>0</v>
      </c>
      <c r="R14" s="53" t="e">
        <f>#REF!</f>
        <v>#REF!</v>
      </c>
      <c r="S14" s="46">
        <v>0</v>
      </c>
      <c r="T14" s="46">
        <v>0.5</v>
      </c>
      <c r="U14" s="46">
        <v>0</v>
      </c>
      <c r="V14" s="46">
        <v>0</v>
      </c>
      <c r="W14" s="46">
        <v>0</v>
      </c>
      <c r="X14" s="46">
        <v>0</v>
      </c>
      <c r="Y14" s="46">
        <v>0</v>
      </c>
      <c r="Z14" s="59" t="s">
        <v>3828</v>
      </c>
      <c r="AA14" s="37" t="e">
        <f t="shared" si="1"/>
        <v>#REF!</v>
      </c>
      <c r="AB14" s="55">
        <f t="shared" si="2"/>
        <v>71.635855680000006</v>
      </c>
      <c r="AC14" s="59" t="s">
        <v>3828</v>
      </c>
      <c r="AD14" s="56">
        <v>58</v>
      </c>
      <c r="AE14" s="56">
        <v>70</v>
      </c>
      <c r="AF14" s="57">
        <v>100</v>
      </c>
      <c r="AG14" s="56">
        <v>70</v>
      </c>
      <c r="AH14" s="58"/>
      <c r="AJ14" s="45" t="e">
        <f t="shared" si="3"/>
        <v>#REF!</v>
      </c>
      <c r="AK14" s="45">
        <f t="shared" si="4"/>
        <v>1.02336936685714</v>
      </c>
    </row>
    <row r="15" spans="1:37">
      <c r="N15" s="53"/>
    </row>
    <row r="16" spans="1:37" ht="36">
      <c r="A16" s="135" t="s">
        <v>0</v>
      </c>
      <c r="B16" s="34" t="s">
        <v>1</v>
      </c>
      <c r="C16" s="132" t="s">
        <v>2</v>
      </c>
      <c r="D16" s="132"/>
      <c r="E16" s="132"/>
      <c r="F16" s="132"/>
      <c r="G16" s="34" t="s">
        <v>3</v>
      </c>
      <c r="H16" s="34" t="s">
        <v>4</v>
      </c>
      <c r="I16" s="34" t="s">
        <v>5</v>
      </c>
      <c r="J16" s="34" t="s">
        <v>6</v>
      </c>
      <c r="K16" s="34" t="s">
        <v>7</v>
      </c>
      <c r="L16" s="35" t="s">
        <v>8</v>
      </c>
      <c r="M16" s="35" t="s">
        <v>9</v>
      </c>
      <c r="N16" s="35" t="s">
        <v>9</v>
      </c>
      <c r="O16" s="34" t="s">
        <v>10</v>
      </c>
      <c r="P16" s="34" t="s">
        <v>3809</v>
      </c>
      <c r="Q16" s="34" t="s">
        <v>3810</v>
      </c>
      <c r="R16" s="34" t="s">
        <v>11</v>
      </c>
      <c r="S16" s="34" t="s">
        <v>12</v>
      </c>
      <c r="T16" s="34" t="s">
        <v>13</v>
      </c>
      <c r="U16" s="34" t="s">
        <v>14</v>
      </c>
      <c r="V16" s="132" t="s">
        <v>15</v>
      </c>
      <c r="W16" s="132"/>
      <c r="X16" s="34" t="s">
        <v>16</v>
      </c>
      <c r="Y16" s="132" t="s">
        <v>17</v>
      </c>
      <c r="Z16" s="136" t="s">
        <v>18</v>
      </c>
      <c r="AA16" s="144" t="s">
        <v>22</v>
      </c>
      <c r="AB16" s="145"/>
      <c r="AC16" s="144" t="s">
        <v>22</v>
      </c>
      <c r="AD16" s="145"/>
      <c r="AE16" s="132" t="s">
        <v>3812</v>
      </c>
      <c r="AG16"/>
      <c r="AH16"/>
    </row>
    <row r="17" spans="1:34" ht="34.5">
      <c r="A17" s="135"/>
      <c r="B17" s="38" t="s">
        <v>24</v>
      </c>
      <c r="C17" s="133" t="s">
        <v>25</v>
      </c>
      <c r="D17" s="133"/>
      <c r="E17" s="133"/>
      <c r="F17" s="133"/>
      <c r="G17" s="38" t="s">
        <v>26</v>
      </c>
      <c r="H17" s="38" t="s">
        <v>26</v>
      </c>
      <c r="I17" s="38" t="s">
        <v>26</v>
      </c>
      <c r="J17" s="38" t="s">
        <v>27</v>
      </c>
      <c r="K17" s="38" t="s">
        <v>28</v>
      </c>
      <c r="L17" s="39" t="s">
        <v>29</v>
      </c>
      <c r="M17" s="40" t="s">
        <v>30</v>
      </c>
      <c r="N17" s="40" t="s">
        <v>30</v>
      </c>
      <c r="O17" s="38" t="s">
        <v>31</v>
      </c>
      <c r="P17" s="38" t="s">
        <v>29</v>
      </c>
      <c r="Q17" s="41" t="s">
        <v>28</v>
      </c>
      <c r="R17" s="38" t="s">
        <v>25</v>
      </c>
      <c r="S17" s="38" t="s">
        <v>25</v>
      </c>
      <c r="T17" s="38" t="s">
        <v>32</v>
      </c>
      <c r="U17" s="38" t="s">
        <v>32</v>
      </c>
      <c r="V17" s="133" t="s">
        <v>25</v>
      </c>
      <c r="W17" s="133"/>
      <c r="X17" s="38" t="s">
        <v>25</v>
      </c>
      <c r="Y17" s="132"/>
      <c r="Z17" s="137"/>
      <c r="AA17" s="146"/>
      <c r="AB17" s="147"/>
      <c r="AC17" s="146"/>
      <c r="AD17" s="147"/>
      <c r="AE17" s="132"/>
      <c r="AG17"/>
      <c r="AH17"/>
    </row>
    <row r="18" spans="1:34" ht="17.25">
      <c r="A18" s="135"/>
      <c r="B18" s="38"/>
      <c r="C18" s="159" t="s">
        <v>3829</v>
      </c>
      <c r="D18" s="159"/>
      <c r="E18" s="159"/>
      <c r="F18" s="159"/>
      <c r="G18" s="38"/>
      <c r="H18" s="38"/>
      <c r="I18" s="38"/>
      <c r="J18" s="38"/>
      <c r="K18" s="38"/>
      <c r="L18" s="39" t="s">
        <v>3830</v>
      </c>
      <c r="M18" s="40" t="s">
        <v>3831</v>
      </c>
      <c r="N18" s="40" t="s">
        <v>3831</v>
      </c>
      <c r="O18" s="38"/>
      <c r="P18" s="38"/>
      <c r="Q18" s="41"/>
      <c r="R18" s="38"/>
      <c r="S18" s="38"/>
      <c r="T18" s="38"/>
      <c r="U18" s="38"/>
      <c r="V18" s="38"/>
      <c r="W18" s="38"/>
      <c r="X18" s="38"/>
      <c r="Y18" s="132"/>
      <c r="Z18" s="137"/>
      <c r="AA18" s="162"/>
      <c r="AB18" s="163"/>
      <c r="AC18" s="162"/>
      <c r="AD18" s="163"/>
      <c r="AE18" s="132"/>
      <c r="AG18"/>
      <c r="AH18"/>
    </row>
    <row r="19" spans="1:34" ht="17.25">
      <c r="A19" s="135"/>
      <c r="B19" s="43" t="s">
        <v>33</v>
      </c>
      <c r="C19" s="134" t="s">
        <v>34</v>
      </c>
      <c r="D19" s="134"/>
      <c r="E19" s="134"/>
      <c r="F19" s="134"/>
      <c r="G19" s="43" t="s">
        <v>35</v>
      </c>
      <c r="H19" s="43" t="s">
        <v>35</v>
      </c>
      <c r="I19" s="43" t="s">
        <v>35</v>
      </c>
      <c r="J19" s="43" t="s">
        <v>33</v>
      </c>
      <c r="K19" s="43" t="s">
        <v>34</v>
      </c>
      <c r="L19" s="44" t="s">
        <v>34</v>
      </c>
      <c r="M19" s="44" t="s">
        <v>33</v>
      </c>
      <c r="N19" s="44" t="s">
        <v>33</v>
      </c>
      <c r="O19" s="43" t="s">
        <v>33</v>
      </c>
      <c r="P19" s="43" t="s">
        <v>33</v>
      </c>
      <c r="Q19" s="43" t="s">
        <v>33</v>
      </c>
      <c r="R19" s="43" t="s">
        <v>33</v>
      </c>
      <c r="S19" s="43" t="s">
        <v>33</v>
      </c>
      <c r="T19" s="43" t="s">
        <v>35</v>
      </c>
      <c r="U19" s="43" t="s">
        <v>33</v>
      </c>
      <c r="V19" s="134" t="s">
        <v>34</v>
      </c>
      <c r="W19" s="134"/>
      <c r="X19" s="43"/>
      <c r="Y19" s="132"/>
      <c r="Z19" s="137"/>
      <c r="AA19" s="132" t="s">
        <v>36</v>
      </c>
      <c r="AB19" s="132" t="s">
        <v>38</v>
      </c>
      <c r="AC19" s="132" t="s">
        <v>36</v>
      </c>
      <c r="AD19" s="132" t="s">
        <v>38</v>
      </c>
      <c r="AE19" s="132"/>
      <c r="AG19"/>
      <c r="AH19"/>
    </row>
    <row r="20" spans="1:34" ht="105" customHeight="1">
      <c r="A20" s="135"/>
      <c r="B20" s="47" t="s">
        <v>40</v>
      </c>
      <c r="C20" s="47" t="s">
        <v>41</v>
      </c>
      <c r="D20" s="47" t="s">
        <v>18</v>
      </c>
      <c r="E20" s="47" t="s">
        <v>36</v>
      </c>
      <c r="F20" s="47" t="s">
        <v>38</v>
      </c>
      <c r="G20" s="48" t="s">
        <v>43</v>
      </c>
      <c r="H20" s="47" t="s">
        <v>44</v>
      </c>
      <c r="I20" s="47" t="s">
        <v>45</v>
      </c>
      <c r="J20" s="47" t="s">
        <v>65</v>
      </c>
      <c r="K20" s="47" t="s">
        <v>47</v>
      </c>
      <c r="L20" s="49" t="s">
        <v>48</v>
      </c>
      <c r="M20" s="47" t="s">
        <v>39</v>
      </c>
      <c r="N20" s="47" t="s">
        <v>3816</v>
      </c>
      <c r="O20" s="47" t="s">
        <v>3832</v>
      </c>
      <c r="P20" s="47"/>
      <c r="Q20" s="47" t="s">
        <v>3817</v>
      </c>
      <c r="R20" s="47" t="s">
        <v>50</v>
      </c>
      <c r="S20" s="50"/>
      <c r="T20" s="47" t="s">
        <v>3833</v>
      </c>
      <c r="U20" s="47" t="s">
        <v>66</v>
      </c>
      <c r="V20" s="50" t="s">
        <v>52</v>
      </c>
      <c r="W20" s="50" t="s">
        <v>53</v>
      </c>
      <c r="X20" s="47"/>
      <c r="Y20" s="132"/>
      <c r="Z20" s="138"/>
      <c r="AA20" s="132"/>
      <c r="AB20" s="132"/>
      <c r="AC20" s="132"/>
      <c r="AD20" s="132"/>
      <c r="AE20" s="132"/>
      <c r="AG20"/>
      <c r="AH20"/>
    </row>
    <row r="21" spans="1:34" ht="87.95" customHeight="1">
      <c r="A21" s="51" t="s">
        <v>3818</v>
      </c>
      <c r="B21" s="46">
        <v>12000</v>
      </c>
      <c r="C21" s="46" t="s">
        <v>3819</v>
      </c>
      <c r="D21" s="46" t="s">
        <v>3820</v>
      </c>
      <c r="E21" s="46" t="e">
        <f>E6/AJ6</f>
        <v>#REF!</v>
      </c>
      <c r="F21" s="52">
        <f>F6/$AK6</f>
        <v>12.765636270231299</v>
      </c>
      <c r="G21" s="52" t="e">
        <f>G6/$AJ6</f>
        <v>#REF!</v>
      </c>
      <c r="H21" s="52" t="e">
        <f>H6/$AJ6</f>
        <v>#REF!</v>
      </c>
      <c r="I21" s="52" t="e">
        <f>I6/$AJ6</f>
        <v>#REF!</v>
      </c>
      <c r="J21" s="46">
        <v>1.1200000000000001</v>
      </c>
      <c r="K21" s="53" t="e">
        <f>K6/$AJ6</f>
        <v>#REF!</v>
      </c>
      <c r="L21" s="53" t="e">
        <f>L6/$AJ6</f>
        <v>#REF!</v>
      </c>
      <c r="M21" s="53" t="e">
        <f>M6/AJ6</f>
        <v>#REF!</v>
      </c>
      <c r="N21" s="53">
        <f>N6/$AK6</f>
        <v>4.2343637297687202</v>
      </c>
      <c r="O21" s="54">
        <v>0</v>
      </c>
      <c r="P21" s="46">
        <v>0</v>
      </c>
      <c r="Q21" s="53" t="e">
        <f>Q6/$AJ6</f>
        <v>#REF!</v>
      </c>
      <c r="R21" s="53" t="e">
        <f>R6/$AJ6</f>
        <v>#REF!</v>
      </c>
      <c r="S21" s="53" t="e">
        <f>S6/$AJ6</f>
        <v>#REF!</v>
      </c>
      <c r="T21" s="53" t="e">
        <f>T6/$AJ6</f>
        <v>#REF!</v>
      </c>
      <c r="U21" s="46">
        <f>U6/$AK6</f>
        <v>0</v>
      </c>
      <c r="V21" s="46">
        <v>0</v>
      </c>
      <c r="W21" s="46">
        <v>0</v>
      </c>
      <c r="X21" s="46">
        <v>0</v>
      </c>
      <c r="Y21" s="46">
        <v>0</v>
      </c>
      <c r="Z21" s="46" t="s">
        <v>3820</v>
      </c>
      <c r="AA21" s="56" t="e">
        <f>E21+G21+H21+I21+K21+L21+T21+M21+R21</f>
        <v>#REF!</v>
      </c>
      <c r="AB21" s="56">
        <f>F21+U21+N21</f>
        <v>17</v>
      </c>
      <c r="AC21" s="57">
        <f>AF6</f>
        <v>100</v>
      </c>
      <c r="AD21" s="56">
        <v>17</v>
      </c>
      <c r="AE21" s="58"/>
      <c r="AF21" s="32" t="e">
        <f t="shared" ref="AF21:AF29" si="5">AC21-AA21</f>
        <v>#REF!</v>
      </c>
      <c r="AG21">
        <f>AD21-AB21</f>
        <v>0</v>
      </c>
      <c r="AH21"/>
    </row>
    <row r="22" spans="1:34" ht="87.95" customHeight="1">
      <c r="A22" s="51" t="s">
        <v>3818</v>
      </c>
      <c r="B22" s="46">
        <v>12000</v>
      </c>
      <c r="C22" s="46" t="s">
        <v>3819</v>
      </c>
      <c r="D22" s="46" t="s">
        <v>3821</v>
      </c>
      <c r="E22" s="46" t="e">
        <f>E7/AJ7</f>
        <v>#REF!</v>
      </c>
      <c r="F22" s="52">
        <f t="shared" ref="F22:F29" si="6">F7/$AK7</f>
        <v>12.765636270231299</v>
      </c>
      <c r="G22" s="52" t="e">
        <f t="shared" ref="G22:G29" si="7">G7/$AJ7</f>
        <v>#REF!</v>
      </c>
      <c r="H22" s="52" t="e">
        <f t="shared" ref="H22:H29" si="8">H7/$AJ7</f>
        <v>#REF!</v>
      </c>
      <c r="I22" s="52" t="e">
        <f t="shared" ref="I22:I29" si="9">I7/$AJ7</f>
        <v>#REF!</v>
      </c>
      <c r="J22" s="46">
        <v>1.1200000000000001</v>
      </c>
      <c r="K22" s="53" t="e">
        <f t="shared" ref="K22:K29" si="10">K7/$AJ7</f>
        <v>#REF!</v>
      </c>
      <c r="L22" s="53" t="e">
        <f t="shared" ref="L22:L29" si="11">L7/$AJ7</f>
        <v>#REF!</v>
      </c>
      <c r="M22" s="53" t="e">
        <f t="shared" ref="M22:M29" si="12">M7/AJ7</f>
        <v>#REF!</v>
      </c>
      <c r="N22" s="53">
        <f t="shared" ref="N22:N29" si="13">N7/$AK7</f>
        <v>4.2343637297687202</v>
      </c>
      <c r="O22" s="54">
        <v>0</v>
      </c>
      <c r="P22" s="46">
        <v>0</v>
      </c>
      <c r="Q22" s="53" t="e">
        <f t="shared" ref="Q22:Q29" si="14">Q7/$AJ7</f>
        <v>#REF!</v>
      </c>
      <c r="R22" s="53" t="e">
        <f t="shared" ref="R22:R29" si="15">R7/$AJ7</f>
        <v>#REF!</v>
      </c>
      <c r="S22" s="53" t="e">
        <f t="shared" ref="S22:S29" si="16">S7/$AJ7</f>
        <v>#REF!</v>
      </c>
      <c r="T22" s="53" t="e">
        <f t="shared" ref="T22:T29" si="17">T7/$AJ7</f>
        <v>#REF!</v>
      </c>
      <c r="U22" s="46">
        <f t="shared" ref="U22:U29" si="18">U7/$AK7</f>
        <v>0</v>
      </c>
      <c r="V22" s="46">
        <v>0</v>
      </c>
      <c r="W22" s="46">
        <v>0</v>
      </c>
      <c r="X22" s="46">
        <v>0</v>
      </c>
      <c r="Y22" s="46">
        <v>0</v>
      </c>
      <c r="Z22" s="46" t="s">
        <v>3821</v>
      </c>
      <c r="AA22" s="56" t="e">
        <f t="shared" ref="AA22:AA29" si="19">E22+G22+H22+I22+K22+L22+T22+M22+R22</f>
        <v>#REF!</v>
      </c>
      <c r="AB22" s="56">
        <f t="shared" ref="AB22:AB29" si="20">F22+U22+N22</f>
        <v>17</v>
      </c>
      <c r="AC22" s="57">
        <f>AF7</f>
        <v>100</v>
      </c>
      <c r="AD22" s="56">
        <v>17</v>
      </c>
      <c r="AE22" s="58"/>
      <c r="AF22" s="32" t="e">
        <f t="shared" si="5"/>
        <v>#REF!</v>
      </c>
      <c r="AG22"/>
      <c r="AH22"/>
    </row>
    <row r="23" spans="1:34" ht="87.95" customHeight="1">
      <c r="A23" s="51" t="s">
        <v>3818</v>
      </c>
      <c r="B23" s="46">
        <v>12000</v>
      </c>
      <c r="C23" s="46" t="s">
        <v>3819</v>
      </c>
      <c r="D23" s="59" t="s">
        <v>3822</v>
      </c>
      <c r="E23" s="46" t="e">
        <f t="shared" ref="E23:E29" si="21">E8/AJ8</f>
        <v>#REF!</v>
      </c>
      <c r="F23" s="52">
        <f t="shared" si="6"/>
        <v>12.8727220308635</v>
      </c>
      <c r="G23" s="52" t="e">
        <f t="shared" si="7"/>
        <v>#REF!</v>
      </c>
      <c r="H23" s="52" t="e">
        <f t="shared" si="8"/>
        <v>#REF!</v>
      </c>
      <c r="I23" s="52" t="e">
        <f t="shared" si="9"/>
        <v>#REF!</v>
      </c>
      <c r="J23" s="46">
        <v>1.1200000000000001</v>
      </c>
      <c r="K23" s="53" t="e">
        <f t="shared" si="10"/>
        <v>#REF!</v>
      </c>
      <c r="L23" s="53" t="e">
        <f t="shared" si="11"/>
        <v>#REF!</v>
      </c>
      <c r="M23" s="53" t="e">
        <f t="shared" si="12"/>
        <v>#REF!</v>
      </c>
      <c r="N23" s="53">
        <f t="shared" si="13"/>
        <v>4.1272779691364603</v>
      </c>
      <c r="O23" s="54">
        <v>0</v>
      </c>
      <c r="P23" s="46">
        <v>0</v>
      </c>
      <c r="Q23" s="53" t="e">
        <f t="shared" si="14"/>
        <v>#REF!</v>
      </c>
      <c r="R23" s="53" t="e">
        <f t="shared" si="15"/>
        <v>#REF!</v>
      </c>
      <c r="S23" s="53" t="e">
        <f t="shared" si="16"/>
        <v>#REF!</v>
      </c>
      <c r="T23" s="53" t="e">
        <f t="shared" si="17"/>
        <v>#REF!</v>
      </c>
      <c r="U23" s="46">
        <f t="shared" si="18"/>
        <v>0</v>
      </c>
      <c r="V23" s="46">
        <v>0</v>
      </c>
      <c r="W23" s="46">
        <v>0</v>
      </c>
      <c r="X23" s="46">
        <v>0</v>
      </c>
      <c r="Y23" s="46">
        <v>0</v>
      </c>
      <c r="Z23" s="59" t="s">
        <v>3822</v>
      </c>
      <c r="AA23" s="56" t="e">
        <f t="shared" si="19"/>
        <v>#REF!</v>
      </c>
      <c r="AB23" s="56">
        <f t="shared" si="20"/>
        <v>17</v>
      </c>
      <c r="AC23" s="57">
        <f>AF8</f>
        <v>100</v>
      </c>
      <c r="AD23" s="60">
        <v>17</v>
      </c>
      <c r="AE23" s="58"/>
      <c r="AF23" s="32" t="e">
        <f t="shared" si="5"/>
        <v>#REF!</v>
      </c>
      <c r="AG23">
        <f t="shared" ref="AG23:AG29" si="22">AD23-AB23</f>
        <v>0</v>
      </c>
      <c r="AH23"/>
    </row>
    <row r="24" spans="1:34" ht="87.95" customHeight="1">
      <c r="A24" s="51" t="s">
        <v>3818</v>
      </c>
      <c r="B24" s="46">
        <v>12000</v>
      </c>
      <c r="C24" s="46" t="s">
        <v>3819</v>
      </c>
      <c r="D24" s="59" t="s">
        <v>3823</v>
      </c>
      <c r="E24" s="46" t="e">
        <f t="shared" si="21"/>
        <v>#REF!</v>
      </c>
      <c r="F24" s="52">
        <f t="shared" si="6"/>
        <v>12.8727220308635</v>
      </c>
      <c r="G24" s="52" t="e">
        <f t="shared" si="7"/>
        <v>#REF!</v>
      </c>
      <c r="H24" s="52" t="e">
        <f t="shared" si="8"/>
        <v>#REF!</v>
      </c>
      <c r="I24" s="52" t="e">
        <f t="shared" si="9"/>
        <v>#REF!</v>
      </c>
      <c r="J24" s="46">
        <v>1.1200000000000001</v>
      </c>
      <c r="K24" s="53" t="e">
        <f t="shared" si="10"/>
        <v>#REF!</v>
      </c>
      <c r="L24" s="53" t="e">
        <f t="shared" si="11"/>
        <v>#REF!</v>
      </c>
      <c r="M24" s="53" t="e">
        <f t="shared" si="12"/>
        <v>#REF!</v>
      </c>
      <c r="N24" s="53">
        <f t="shared" si="13"/>
        <v>4.1272779691364603</v>
      </c>
      <c r="O24" s="54">
        <v>0</v>
      </c>
      <c r="P24" s="46">
        <v>0</v>
      </c>
      <c r="Q24" s="53" t="e">
        <f t="shared" si="14"/>
        <v>#REF!</v>
      </c>
      <c r="R24" s="53" t="e">
        <f t="shared" si="15"/>
        <v>#REF!</v>
      </c>
      <c r="S24" s="53" t="e">
        <f t="shared" si="16"/>
        <v>#REF!</v>
      </c>
      <c r="T24" s="53" t="e">
        <f t="shared" si="17"/>
        <v>#REF!</v>
      </c>
      <c r="U24" s="46">
        <f t="shared" si="18"/>
        <v>0</v>
      </c>
      <c r="V24" s="46">
        <v>0</v>
      </c>
      <c r="W24" s="46">
        <v>0</v>
      </c>
      <c r="X24" s="46">
        <v>0</v>
      </c>
      <c r="Y24" s="46">
        <v>0</v>
      </c>
      <c r="Z24" s="59" t="s">
        <v>3823</v>
      </c>
      <c r="AA24" s="56" t="e">
        <f t="shared" si="19"/>
        <v>#REF!</v>
      </c>
      <c r="AB24" s="56">
        <f t="shared" si="20"/>
        <v>17</v>
      </c>
      <c r="AC24" s="57">
        <f>AF9</f>
        <v>100</v>
      </c>
      <c r="AD24" s="56">
        <v>17</v>
      </c>
      <c r="AE24" s="58"/>
      <c r="AF24" s="32" t="e">
        <f t="shared" si="5"/>
        <v>#REF!</v>
      </c>
      <c r="AG24">
        <f t="shared" si="22"/>
        <v>0</v>
      </c>
      <c r="AH24"/>
    </row>
    <row r="25" spans="1:34" ht="87.95" customHeight="1">
      <c r="A25" s="51" t="s">
        <v>3818</v>
      </c>
      <c r="B25" s="46">
        <v>12000</v>
      </c>
      <c r="C25" s="46" t="s">
        <v>3819</v>
      </c>
      <c r="D25" s="59" t="s">
        <v>3824</v>
      </c>
      <c r="E25" s="46" t="e">
        <f t="shared" si="21"/>
        <v>#REF!</v>
      </c>
      <c r="F25" s="52">
        <f t="shared" si="6"/>
        <v>13.071426851989999</v>
      </c>
      <c r="G25" s="52" t="e">
        <f t="shared" si="7"/>
        <v>#REF!</v>
      </c>
      <c r="H25" s="52" t="e">
        <f t="shared" si="8"/>
        <v>#REF!</v>
      </c>
      <c r="I25" s="52" t="e">
        <f t="shared" si="9"/>
        <v>#REF!</v>
      </c>
      <c r="J25" s="46">
        <v>1.1200000000000001</v>
      </c>
      <c r="K25" s="53" t="e">
        <f t="shared" si="10"/>
        <v>#REF!</v>
      </c>
      <c r="L25" s="53" t="e">
        <f t="shared" si="11"/>
        <v>#REF!</v>
      </c>
      <c r="M25" s="53" t="e">
        <f t="shared" si="12"/>
        <v>#REF!</v>
      </c>
      <c r="N25" s="53">
        <f t="shared" si="13"/>
        <v>3.9285731480099599</v>
      </c>
      <c r="O25" s="54">
        <v>0</v>
      </c>
      <c r="P25" s="46">
        <v>0</v>
      </c>
      <c r="Q25" s="53" t="e">
        <f t="shared" si="14"/>
        <v>#REF!</v>
      </c>
      <c r="R25" s="53" t="e">
        <f t="shared" si="15"/>
        <v>#REF!</v>
      </c>
      <c r="S25" s="53" t="e">
        <f t="shared" si="16"/>
        <v>#REF!</v>
      </c>
      <c r="T25" s="53" t="e">
        <f t="shared" si="17"/>
        <v>#REF!</v>
      </c>
      <c r="U25" s="46">
        <f t="shared" si="18"/>
        <v>0</v>
      </c>
      <c r="V25" s="46">
        <v>0</v>
      </c>
      <c r="W25" s="46">
        <v>0</v>
      </c>
      <c r="X25" s="46">
        <v>0</v>
      </c>
      <c r="Y25" s="46">
        <v>0</v>
      </c>
      <c r="Z25" s="59" t="s">
        <v>3824</v>
      </c>
      <c r="AA25" s="56" t="e">
        <f t="shared" si="19"/>
        <v>#REF!</v>
      </c>
      <c r="AB25" s="56">
        <f t="shared" si="20"/>
        <v>17</v>
      </c>
      <c r="AC25" s="57">
        <f>AF11</f>
        <v>100</v>
      </c>
      <c r="AD25" s="56">
        <v>17</v>
      </c>
      <c r="AE25" s="58"/>
      <c r="AF25" s="32" t="e">
        <f t="shared" si="5"/>
        <v>#REF!</v>
      </c>
      <c r="AG25">
        <f t="shared" si="22"/>
        <v>0</v>
      </c>
      <c r="AH25"/>
    </row>
    <row r="26" spans="1:34" ht="87.95" customHeight="1">
      <c r="A26" s="51" t="s">
        <v>3818</v>
      </c>
      <c r="B26" s="46">
        <v>12000</v>
      </c>
      <c r="C26" s="46" t="s">
        <v>3819</v>
      </c>
      <c r="D26" s="59" t="s">
        <v>3825</v>
      </c>
      <c r="E26" s="46" t="e">
        <f t="shared" si="21"/>
        <v>#REF!</v>
      </c>
      <c r="F26" s="52">
        <f t="shared" si="6"/>
        <v>21.100211563522699</v>
      </c>
      <c r="G26" s="52" t="e">
        <f t="shared" si="7"/>
        <v>#REF!</v>
      </c>
      <c r="H26" s="52" t="e">
        <f t="shared" si="8"/>
        <v>#REF!</v>
      </c>
      <c r="I26" s="52" t="e">
        <f t="shared" si="9"/>
        <v>#REF!</v>
      </c>
      <c r="J26" s="46">
        <v>1.1200000000000001</v>
      </c>
      <c r="K26" s="53" t="e">
        <f t="shared" si="10"/>
        <v>#REF!</v>
      </c>
      <c r="L26" s="53" t="e">
        <f t="shared" si="11"/>
        <v>#REF!</v>
      </c>
      <c r="M26" s="53" t="e">
        <f t="shared" si="12"/>
        <v>#REF!</v>
      </c>
      <c r="N26" s="53">
        <f t="shared" si="13"/>
        <v>3.8997884364773201</v>
      </c>
      <c r="O26" s="54">
        <v>0</v>
      </c>
      <c r="P26" s="46">
        <v>0</v>
      </c>
      <c r="Q26" s="53" t="e">
        <f t="shared" si="14"/>
        <v>#REF!</v>
      </c>
      <c r="R26" s="53" t="e">
        <f t="shared" si="15"/>
        <v>#REF!</v>
      </c>
      <c r="S26" s="53" t="e">
        <f t="shared" si="16"/>
        <v>#REF!</v>
      </c>
      <c r="T26" s="53" t="e">
        <f t="shared" si="17"/>
        <v>#REF!</v>
      </c>
      <c r="U26" s="46">
        <f t="shared" si="18"/>
        <v>0</v>
      </c>
      <c r="V26" s="46">
        <v>0</v>
      </c>
      <c r="W26" s="46">
        <v>0</v>
      </c>
      <c r="X26" s="46">
        <v>0</v>
      </c>
      <c r="Y26" s="46">
        <v>0</v>
      </c>
      <c r="Z26" s="59" t="s">
        <v>3825</v>
      </c>
      <c r="AA26" s="56" t="e">
        <f t="shared" si="19"/>
        <v>#REF!</v>
      </c>
      <c r="AB26" s="56">
        <f t="shared" si="20"/>
        <v>25</v>
      </c>
      <c r="AC26" s="57">
        <f>AF13</f>
        <v>100</v>
      </c>
      <c r="AD26" s="56">
        <v>25</v>
      </c>
      <c r="AE26" s="58"/>
      <c r="AF26" s="32" t="e">
        <f t="shared" si="5"/>
        <v>#REF!</v>
      </c>
      <c r="AG26">
        <f t="shared" si="22"/>
        <v>0</v>
      </c>
      <c r="AH26"/>
    </row>
    <row r="27" spans="1:34" ht="87.95" customHeight="1">
      <c r="A27" s="51" t="s">
        <v>3818</v>
      </c>
      <c r="B27" s="46">
        <v>12000</v>
      </c>
      <c r="C27" s="46" t="s">
        <v>3819</v>
      </c>
      <c r="D27" s="59" t="s">
        <v>3826</v>
      </c>
      <c r="E27" s="46" t="e">
        <f t="shared" si="21"/>
        <v>#REF!</v>
      </c>
      <c r="F27" s="52">
        <f t="shared" si="6"/>
        <v>21.100211563522699</v>
      </c>
      <c r="G27" s="52" t="e">
        <f t="shared" si="7"/>
        <v>#REF!</v>
      </c>
      <c r="H27" s="52" t="e">
        <f t="shared" si="8"/>
        <v>#REF!</v>
      </c>
      <c r="I27" s="52" t="e">
        <f t="shared" si="9"/>
        <v>#REF!</v>
      </c>
      <c r="J27" s="46">
        <v>1.1200000000000001</v>
      </c>
      <c r="K27" s="53" t="e">
        <f t="shared" si="10"/>
        <v>#REF!</v>
      </c>
      <c r="L27" s="53" t="e">
        <f t="shared" si="11"/>
        <v>#REF!</v>
      </c>
      <c r="M27" s="53" t="e">
        <f t="shared" si="12"/>
        <v>#REF!</v>
      </c>
      <c r="N27" s="53">
        <f t="shared" si="13"/>
        <v>3.8997884364773201</v>
      </c>
      <c r="O27" s="54">
        <v>0</v>
      </c>
      <c r="P27" s="46">
        <v>0</v>
      </c>
      <c r="Q27" s="53" t="e">
        <f t="shared" si="14"/>
        <v>#REF!</v>
      </c>
      <c r="R27" s="53" t="e">
        <f t="shared" si="15"/>
        <v>#REF!</v>
      </c>
      <c r="S27" s="53" t="e">
        <f t="shared" si="16"/>
        <v>#REF!</v>
      </c>
      <c r="T27" s="53" t="e">
        <f t="shared" si="17"/>
        <v>#REF!</v>
      </c>
      <c r="U27" s="46">
        <f t="shared" si="18"/>
        <v>0</v>
      </c>
      <c r="V27" s="46">
        <v>0</v>
      </c>
      <c r="W27" s="46">
        <v>0</v>
      </c>
      <c r="X27" s="46">
        <v>0</v>
      </c>
      <c r="Y27" s="46">
        <v>0</v>
      </c>
      <c r="Z27" s="59" t="s">
        <v>3826</v>
      </c>
      <c r="AA27" s="56" t="e">
        <f t="shared" si="19"/>
        <v>#REF!</v>
      </c>
      <c r="AB27" s="56">
        <f t="shared" si="20"/>
        <v>25</v>
      </c>
      <c r="AC27" s="57">
        <f>AF12</f>
        <v>100</v>
      </c>
      <c r="AD27" s="56">
        <v>25</v>
      </c>
      <c r="AE27" s="58"/>
      <c r="AF27" s="32" t="e">
        <f t="shared" si="5"/>
        <v>#REF!</v>
      </c>
      <c r="AG27">
        <f t="shared" si="22"/>
        <v>0</v>
      </c>
      <c r="AH27"/>
    </row>
    <row r="28" spans="1:34" ht="87.95" customHeight="1">
      <c r="A28" s="51" t="s">
        <v>3818</v>
      </c>
      <c r="B28" s="46">
        <v>12000</v>
      </c>
      <c r="C28" s="46" t="s">
        <v>3819</v>
      </c>
      <c r="D28" s="59" t="s">
        <v>3827</v>
      </c>
      <c r="E28" s="46" t="e">
        <f t="shared" si="21"/>
        <v>#REF!</v>
      </c>
      <c r="F28" s="52">
        <f t="shared" si="6"/>
        <v>45.696680526941499</v>
      </c>
      <c r="G28" s="52" t="e">
        <f t="shared" si="7"/>
        <v>#REF!</v>
      </c>
      <c r="H28" s="52" t="e">
        <f t="shared" si="8"/>
        <v>#REF!</v>
      </c>
      <c r="I28" s="52" t="e">
        <f t="shared" si="9"/>
        <v>#REF!</v>
      </c>
      <c r="J28" s="46">
        <v>1.1200000000000001</v>
      </c>
      <c r="K28" s="53" t="e">
        <f t="shared" si="10"/>
        <v>#REF!</v>
      </c>
      <c r="L28" s="53" t="e">
        <f t="shared" si="11"/>
        <v>#REF!</v>
      </c>
      <c r="M28" s="53" t="e">
        <f t="shared" si="12"/>
        <v>#REF!</v>
      </c>
      <c r="N28" s="53">
        <f t="shared" si="13"/>
        <v>4.3033194730585302</v>
      </c>
      <c r="O28" s="54">
        <v>0</v>
      </c>
      <c r="P28" s="46">
        <v>0</v>
      </c>
      <c r="Q28" s="53" t="e">
        <f t="shared" si="14"/>
        <v>#REF!</v>
      </c>
      <c r="R28" s="53" t="e">
        <f t="shared" si="15"/>
        <v>#REF!</v>
      </c>
      <c r="S28" s="53" t="e">
        <f t="shared" si="16"/>
        <v>#REF!</v>
      </c>
      <c r="T28" s="53" t="e">
        <f t="shared" si="17"/>
        <v>#REF!</v>
      </c>
      <c r="U28" s="46">
        <f t="shared" si="18"/>
        <v>0</v>
      </c>
      <c r="V28" s="46">
        <v>0</v>
      </c>
      <c r="W28" s="46">
        <v>0</v>
      </c>
      <c r="X28" s="46">
        <v>0</v>
      </c>
      <c r="Y28" s="46">
        <v>0</v>
      </c>
      <c r="Z28" s="59" t="s">
        <v>3827</v>
      </c>
      <c r="AA28" s="56" t="e">
        <f t="shared" si="19"/>
        <v>#REF!</v>
      </c>
      <c r="AB28" s="56">
        <f t="shared" si="20"/>
        <v>50</v>
      </c>
      <c r="AC28" s="57">
        <f>AF13</f>
        <v>100</v>
      </c>
      <c r="AD28" s="56">
        <v>50</v>
      </c>
      <c r="AE28" s="58"/>
      <c r="AF28" s="32" t="e">
        <f t="shared" si="5"/>
        <v>#REF!</v>
      </c>
      <c r="AG28">
        <f t="shared" si="22"/>
        <v>0</v>
      </c>
      <c r="AH28"/>
    </row>
    <row r="29" spans="1:34" ht="63.95" customHeight="1">
      <c r="A29" s="51" t="s">
        <v>3818</v>
      </c>
      <c r="B29" s="46">
        <v>12000</v>
      </c>
      <c r="C29" s="46" t="s">
        <v>3819</v>
      </c>
      <c r="D29" s="59" t="s">
        <v>3828</v>
      </c>
      <c r="E29" s="46" t="e">
        <f t="shared" si="21"/>
        <v>#REF!</v>
      </c>
      <c r="F29" s="52">
        <f t="shared" si="6"/>
        <v>66.082587450988598</v>
      </c>
      <c r="G29" s="52" t="e">
        <f t="shared" si="7"/>
        <v>#REF!</v>
      </c>
      <c r="H29" s="52" t="e">
        <f t="shared" si="8"/>
        <v>#REF!</v>
      </c>
      <c r="I29" s="52" t="e">
        <f t="shared" si="9"/>
        <v>#REF!</v>
      </c>
      <c r="J29" s="46">
        <v>1.1200000000000001</v>
      </c>
      <c r="K29" s="53" t="e">
        <f t="shared" si="10"/>
        <v>#REF!</v>
      </c>
      <c r="L29" s="53" t="e">
        <f t="shared" si="11"/>
        <v>#REF!</v>
      </c>
      <c r="M29" s="53" t="e">
        <f t="shared" si="12"/>
        <v>#REF!</v>
      </c>
      <c r="N29" s="53">
        <f t="shared" si="13"/>
        <v>3.91741254901138</v>
      </c>
      <c r="O29" s="54">
        <v>0</v>
      </c>
      <c r="P29" s="46">
        <v>0</v>
      </c>
      <c r="Q29" s="53" t="e">
        <f t="shared" si="14"/>
        <v>#REF!</v>
      </c>
      <c r="R29" s="53" t="e">
        <f t="shared" si="15"/>
        <v>#REF!</v>
      </c>
      <c r="S29" s="53" t="e">
        <f t="shared" si="16"/>
        <v>#REF!</v>
      </c>
      <c r="T29" s="53" t="e">
        <f t="shared" si="17"/>
        <v>#REF!</v>
      </c>
      <c r="U29" s="46">
        <f t="shared" si="18"/>
        <v>0</v>
      </c>
      <c r="V29" s="46">
        <v>0</v>
      </c>
      <c r="W29" s="46">
        <v>0</v>
      </c>
      <c r="X29" s="46">
        <v>0</v>
      </c>
      <c r="Y29" s="46">
        <v>0</v>
      </c>
      <c r="Z29" s="59" t="s">
        <v>3828</v>
      </c>
      <c r="AA29" s="56" t="e">
        <f t="shared" si="19"/>
        <v>#REF!</v>
      </c>
      <c r="AB29" s="56">
        <f t="shared" si="20"/>
        <v>70</v>
      </c>
      <c r="AC29" s="57">
        <f>AF14</f>
        <v>100</v>
      </c>
      <c r="AD29" s="56">
        <v>70</v>
      </c>
      <c r="AE29" s="58"/>
      <c r="AF29" s="32" t="e">
        <f t="shared" si="5"/>
        <v>#REF!</v>
      </c>
      <c r="AG29">
        <f t="shared" si="22"/>
        <v>0</v>
      </c>
    </row>
  </sheetData>
  <mergeCells count="41">
    <mergeCell ref="AJ4:AJ5"/>
    <mergeCell ref="AK4:AK5"/>
    <mergeCell ref="AD1:AE3"/>
    <mergeCell ref="AF1:AG3"/>
    <mergeCell ref="AJ1:AK3"/>
    <mergeCell ref="AE4:AE5"/>
    <mergeCell ref="AE16:AE20"/>
    <mergeCell ref="AF4:AF5"/>
    <mergeCell ref="AG4:AG5"/>
    <mergeCell ref="AH1:AH5"/>
    <mergeCell ref="AB4:AB5"/>
    <mergeCell ref="AB19:AB20"/>
    <mergeCell ref="AC1:AC5"/>
    <mergeCell ref="AC19:AC20"/>
    <mergeCell ref="AD4:AD5"/>
    <mergeCell ref="AD19:AD20"/>
    <mergeCell ref="AA1:AB3"/>
    <mergeCell ref="AA16:AB18"/>
    <mergeCell ref="AC16:AD18"/>
    <mergeCell ref="Y1:Y5"/>
    <mergeCell ref="Y16:Y20"/>
    <mergeCell ref="Z1:Z5"/>
    <mergeCell ref="Z16:Z20"/>
    <mergeCell ref="AA4:AA5"/>
    <mergeCell ref="AA19:AA20"/>
    <mergeCell ref="C18:F18"/>
    <mergeCell ref="C19:F19"/>
    <mergeCell ref="V19:W19"/>
    <mergeCell ref="A1:A5"/>
    <mergeCell ref="A16:A20"/>
    <mergeCell ref="C4:F4"/>
    <mergeCell ref="V4:W4"/>
    <mergeCell ref="C16:F16"/>
    <mergeCell ref="V16:W16"/>
    <mergeCell ref="C17:F17"/>
    <mergeCell ref="V17:W17"/>
    <mergeCell ref="C1:F1"/>
    <mergeCell ref="V1:W1"/>
    <mergeCell ref="C2:F2"/>
    <mergeCell ref="V2:W2"/>
    <mergeCell ref="C3:F3"/>
  </mergeCells>
  <phoneticPr fontId="36"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757"/>
  <sheetViews>
    <sheetView zoomScale="80" zoomScaleNormal="80" workbookViewId="0">
      <selection activeCell="P19" sqref="P19"/>
    </sheetView>
  </sheetViews>
  <sheetFormatPr defaultColWidth="8.75" defaultRowHeight="14.25"/>
  <cols>
    <col min="1" max="1" width="12.625" style="3" customWidth="1"/>
    <col min="2" max="2" width="8.75" style="5"/>
    <col min="3" max="4" width="8.75" style="5" customWidth="1"/>
    <col min="5" max="7" width="12.625" style="5" customWidth="1"/>
    <col min="8" max="10" width="10.75" style="5" customWidth="1"/>
    <col min="11" max="11" width="10.125" style="3" customWidth="1"/>
    <col min="12" max="14" width="11.25" style="6" customWidth="1"/>
    <col min="15" max="16" width="9.125" style="6" customWidth="1"/>
    <col min="17" max="17" width="15.625" style="3" customWidth="1"/>
    <col min="18" max="18" width="11.875" style="3" customWidth="1"/>
    <col min="19" max="22" width="8.75" style="2"/>
    <col min="23" max="23" width="12.625" style="2"/>
    <col min="24" max="24" width="8.75" style="2"/>
    <col min="25" max="25" width="9.375" style="2"/>
    <col min="26" max="16384" width="8.75" style="2"/>
  </cols>
  <sheetData>
    <row r="1" spans="2:24">
      <c r="B1" s="169" t="s">
        <v>3834</v>
      </c>
      <c r="C1" s="170"/>
      <c r="D1" s="170"/>
      <c r="E1" s="170"/>
      <c r="F1" s="170"/>
      <c r="G1" s="170"/>
      <c r="H1" s="170"/>
      <c r="I1" s="170"/>
      <c r="J1" s="170"/>
      <c r="K1" s="170"/>
      <c r="L1" s="170"/>
      <c r="M1" s="170"/>
      <c r="N1" s="170"/>
      <c r="O1" s="170"/>
      <c r="P1" s="170"/>
    </row>
    <row r="2" spans="2:24">
      <c r="B2" s="169"/>
      <c r="C2" s="170"/>
      <c r="D2" s="170"/>
      <c r="E2" s="170"/>
      <c r="F2" s="170"/>
      <c r="G2" s="170"/>
      <c r="H2" s="170"/>
      <c r="I2" s="170"/>
      <c r="J2" s="170"/>
      <c r="K2" s="170"/>
      <c r="L2" s="170"/>
      <c r="M2" s="170"/>
      <c r="N2" s="170"/>
      <c r="O2" s="170"/>
      <c r="P2" s="170"/>
    </row>
    <row r="3" spans="2:24">
      <c r="B3" s="169"/>
      <c r="C3" s="170"/>
      <c r="D3" s="170"/>
      <c r="E3" s="170"/>
      <c r="F3" s="170"/>
      <c r="G3" s="170"/>
      <c r="H3" s="170"/>
      <c r="I3" s="170"/>
      <c r="J3" s="170"/>
      <c r="K3" s="170"/>
      <c r="L3" s="170"/>
      <c r="M3" s="170"/>
      <c r="N3" s="170"/>
      <c r="O3" s="170"/>
      <c r="P3" s="170"/>
    </row>
    <row r="4" spans="2:24" ht="50.1" customHeight="1">
      <c r="B4" s="169"/>
      <c r="C4" s="170"/>
      <c r="D4" s="170"/>
      <c r="E4" s="170"/>
      <c r="F4" s="170"/>
      <c r="G4" s="170"/>
      <c r="H4" s="170"/>
      <c r="I4" s="170"/>
      <c r="J4" s="170"/>
      <c r="K4" s="170"/>
      <c r="L4" s="170"/>
      <c r="M4" s="170"/>
      <c r="N4" s="170"/>
      <c r="O4" s="170"/>
      <c r="P4" s="170"/>
    </row>
    <row r="5" spans="2:24" ht="29.1" customHeight="1">
      <c r="B5" s="7"/>
      <c r="C5" s="7"/>
      <c r="E5" s="164" t="s">
        <v>3835</v>
      </c>
      <c r="F5" s="165"/>
      <c r="G5" s="165"/>
      <c r="H5" s="165"/>
      <c r="I5" s="165"/>
      <c r="J5" s="166"/>
      <c r="K5" s="167" t="s">
        <v>3836</v>
      </c>
      <c r="L5" s="167"/>
      <c r="M5" s="8"/>
      <c r="N5" s="8"/>
      <c r="O5" s="168" t="s">
        <v>21</v>
      </c>
      <c r="P5" s="168"/>
    </row>
    <row r="6" spans="2:24" s="1" customFormat="1" ht="40.5">
      <c r="B6" s="9" t="s">
        <v>3837</v>
      </c>
      <c r="C6" s="9" t="s">
        <v>3838</v>
      </c>
      <c r="D6" s="9" t="s">
        <v>3839</v>
      </c>
      <c r="E6" s="10" t="s">
        <v>3840</v>
      </c>
      <c r="F6" s="10" t="s">
        <v>3841</v>
      </c>
      <c r="G6" s="10" t="s">
        <v>3842</v>
      </c>
      <c r="H6" s="10" t="s">
        <v>3843</v>
      </c>
      <c r="I6" s="10" t="s">
        <v>3844</v>
      </c>
      <c r="J6" s="10" t="s">
        <v>3845</v>
      </c>
      <c r="K6" s="11" t="s">
        <v>3846</v>
      </c>
      <c r="L6" s="11" t="s">
        <v>3847</v>
      </c>
      <c r="M6" s="8" t="s">
        <v>3848</v>
      </c>
      <c r="N6" s="8" t="s">
        <v>3847</v>
      </c>
      <c r="O6" s="12" t="s">
        <v>3846</v>
      </c>
      <c r="P6" s="12" t="s">
        <v>3847</v>
      </c>
      <c r="Q6" s="11" t="s">
        <v>3849</v>
      </c>
      <c r="R6" s="11" t="s">
        <v>3850</v>
      </c>
    </row>
    <row r="7" spans="2:24">
      <c r="B7" s="13">
        <f t="shared" ref="B7:B70" si="0">C7/1000</f>
        <v>1E-3</v>
      </c>
      <c r="C7" s="13">
        <v>1</v>
      </c>
      <c r="D7" s="13" t="s">
        <v>3851</v>
      </c>
      <c r="E7" s="14" t="s">
        <v>3820</v>
      </c>
      <c r="F7" s="13" t="e">
        <f>#REF!</f>
        <v>#REF!</v>
      </c>
      <c r="G7" s="15" t="e">
        <f>#REF!</f>
        <v>#REF!</v>
      </c>
      <c r="H7" s="16">
        <f>(2.97*0.2+4.91*0.4+5.08*0.3)*7.2</f>
        <v>29.3904</v>
      </c>
      <c r="I7" s="16"/>
      <c r="J7" s="16">
        <v>0</v>
      </c>
      <c r="K7" s="17" t="e">
        <f t="shared" ref="K7:K70" si="1">F7+G7</f>
        <v>#REF!</v>
      </c>
      <c r="L7" s="17">
        <f t="shared" ref="L7:L70" si="2">H7+I7+J7</f>
        <v>29.3904</v>
      </c>
      <c r="M7" s="18" t="e">
        <f t="shared" ref="M7:M70" si="3">IF(B7&gt;0.05,((F7+G7)*B7+L7-N7)/B7,((F7+G7)*0.05+L7-N7)/0.05)</f>
        <v>#REF!</v>
      </c>
      <c r="N7" s="18">
        <f t="shared" ref="N7:N70" si="4">P7</f>
        <v>30</v>
      </c>
      <c r="O7" s="19">
        <v>70</v>
      </c>
      <c r="P7" s="19">
        <v>30</v>
      </c>
      <c r="Q7" s="20" t="e">
        <f t="shared" ref="Q7:Q70" si="5">IF(B7&gt;0.05,(O7-K7)*B7+P7-L7,(O7-K7)*0.05+P7-L7)</f>
        <v>#REF!</v>
      </c>
      <c r="R7" s="21" t="e">
        <f t="shared" ref="R7:R70" si="6">IF(B7&gt;0.05,Q7/(K7*B7+L7),Q7/(K7*0.05+L7))</f>
        <v>#REF!</v>
      </c>
    </row>
    <row r="8" spans="2:24">
      <c r="B8" s="13">
        <f t="shared" si="0"/>
        <v>0.01</v>
      </c>
      <c r="C8" s="13">
        <v>10</v>
      </c>
      <c r="D8" s="13" t="s">
        <v>3851</v>
      </c>
      <c r="E8" s="14" t="s">
        <v>3820</v>
      </c>
      <c r="F8" s="13" t="e">
        <f>#REF!</f>
        <v>#REF!</v>
      </c>
      <c r="G8" s="15" t="e">
        <f>#REF!</f>
        <v>#REF!</v>
      </c>
      <c r="H8" s="16">
        <f t="shared" ref="H8:H17" si="7">(2.97*0.2+4.91*0.4+5.08*0.3)*7.2</f>
        <v>29.3904</v>
      </c>
      <c r="I8" s="16"/>
      <c r="J8" s="16">
        <v>0</v>
      </c>
      <c r="K8" s="17" t="e">
        <f t="shared" si="1"/>
        <v>#REF!</v>
      </c>
      <c r="L8" s="17">
        <f t="shared" si="2"/>
        <v>29.3904</v>
      </c>
      <c r="M8" s="18" t="e">
        <f t="shared" si="3"/>
        <v>#REF!</v>
      </c>
      <c r="N8" s="18">
        <f t="shared" si="4"/>
        <v>30</v>
      </c>
      <c r="O8" s="19">
        <v>70</v>
      </c>
      <c r="P8" s="19">
        <v>30</v>
      </c>
      <c r="Q8" s="20" t="e">
        <f t="shared" si="5"/>
        <v>#REF!</v>
      </c>
      <c r="R8" s="21" t="e">
        <f t="shared" si="6"/>
        <v>#REF!</v>
      </c>
    </row>
    <row r="9" spans="2:24">
      <c r="B9" s="13">
        <f t="shared" si="0"/>
        <v>0.02</v>
      </c>
      <c r="C9" s="13">
        <v>20</v>
      </c>
      <c r="D9" s="13" t="s">
        <v>3851</v>
      </c>
      <c r="E9" s="14" t="s">
        <v>3820</v>
      </c>
      <c r="F9" s="13" t="e">
        <f>#REF!</f>
        <v>#REF!</v>
      </c>
      <c r="G9" s="15" t="e">
        <f>#REF!</f>
        <v>#REF!</v>
      </c>
      <c r="H9" s="16">
        <f t="shared" si="7"/>
        <v>29.3904</v>
      </c>
      <c r="I9" s="16"/>
      <c r="J9" s="16">
        <v>0</v>
      </c>
      <c r="K9" s="17" t="e">
        <f t="shared" si="1"/>
        <v>#REF!</v>
      </c>
      <c r="L9" s="17">
        <f t="shared" si="2"/>
        <v>29.3904</v>
      </c>
      <c r="M9" s="18" t="e">
        <f t="shared" si="3"/>
        <v>#REF!</v>
      </c>
      <c r="N9" s="18">
        <f t="shared" si="4"/>
        <v>30</v>
      </c>
      <c r="O9" s="19">
        <v>70</v>
      </c>
      <c r="P9" s="19">
        <v>30</v>
      </c>
      <c r="Q9" s="20" t="e">
        <f t="shared" si="5"/>
        <v>#REF!</v>
      </c>
      <c r="R9" s="21" t="e">
        <f t="shared" si="6"/>
        <v>#REF!</v>
      </c>
    </row>
    <row r="10" spans="2:24">
      <c r="B10" s="13">
        <f t="shared" si="0"/>
        <v>0.03</v>
      </c>
      <c r="C10" s="13">
        <v>30</v>
      </c>
      <c r="D10" s="13" t="s">
        <v>3851</v>
      </c>
      <c r="E10" s="14" t="s">
        <v>3820</v>
      </c>
      <c r="F10" s="13" t="e">
        <f>#REF!</f>
        <v>#REF!</v>
      </c>
      <c r="G10" s="15" t="e">
        <f>#REF!</f>
        <v>#REF!</v>
      </c>
      <c r="H10" s="16">
        <f t="shared" si="7"/>
        <v>29.3904</v>
      </c>
      <c r="I10" s="16"/>
      <c r="J10" s="16">
        <v>0</v>
      </c>
      <c r="K10" s="17" t="e">
        <f t="shared" si="1"/>
        <v>#REF!</v>
      </c>
      <c r="L10" s="17">
        <f t="shared" si="2"/>
        <v>29.3904</v>
      </c>
      <c r="M10" s="18" t="e">
        <f t="shared" si="3"/>
        <v>#REF!</v>
      </c>
      <c r="N10" s="18">
        <f t="shared" si="4"/>
        <v>30</v>
      </c>
      <c r="O10" s="19">
        <v>70</v>
      </c>
      <c r="P10" s="19">
        <v>30</v>
      </c>
      <c r="Q10" s="20" t="e">
        <f t="shared" si="5"/>
        <v>#REF!</v>
      </c>
      <c r="R10" s="21" t="e">
        <f t="shared" si="6"/>
        <v>#REF!</v>
      </c>
    </row>
    <row r="11" spans="2:24">
      <c r="B11" s="13">
        <f t="shared" si="0"/>
        <v>0.04</v>
      </c>
      <c r="C11" s="13">
        <v>40</v>
      </c>
      <c r="D11" s="13" t="s">
        <v>3851</v>
      </c>
      <c r="E11" s="14" t="s">
        <v>3820</v>
      </c>
      <c r="F11" s="13" t="e">
        <f>#REF!</f>
        <v>#REF!</v>
      </c>
      <c r="G11" s="15" t="e">
        <f>#REF!</f>
        <v>#REF!</v>
      </c>
      <c r="H11" s="16">
        <f t="shared" si="7"/>
        <v>29.3904</v>
      </c>
      <c r="I11" s="16"/>
      <c r="J11" s="16">
        <v>0</v>
      </c>
      <c r="K11" s="17" t="e">
        <f t="shared" si="1"/>
        <v>#REF!</v>
      </c>
      <c r="L11" s="17">
        <f t="shared" si="2"/>
        <v>29.3904</v>
      </c>
      <c r="M11" s="18" t="e">
        <f t="shared" si="3"/>
        <v>#REF!</v>
      </c>
      <c r="N11" s="18">
        <f t="shared" si="4"/>
        <v>30</v>
      </c>
      <c r="O11" s="19">
        <v>70</v>
      </c>
      <c r="P11" s="19">
        <v>30</v>
      </c>
      <c r="Q11" s="20" t="e">
        <f t="shared" si="5"/>
        <v>#REF!</v>
      </c>
      <c r="R11" s="21" t="e">
        <f t="shared" si="6"/>
        <v>#REF!</v>
      </c>
    </row>
    <row r="12" spans="2:24">
      <c r="B12" s="13">
        <f t="shared" si="0"/>
        <v>0.05</v>
      </c>
      <c r="C12" s="13">
        <v>50</v>
      </c>
      <c r="D12" s="13" t="s">
        <v>3851</v>
      </c>
      <c r="E12" s="14" t="s">
        <v>3820</v>
      </c>
      <c r="F12" s="13" t="e">
        <f>#REF!</f>
        <v>#REF!</v>
      </c>
      <c r="G12" s="15" t="e">
        <f>#REF!</f>
        <v>#REF!</v>
      </c>
      <c r="H12" s="16">
        <f t="shared" si="7"/>
        <v>29.3904</v>
      </c>
      <c r="I12" s="16"/>
      <c r="J12" s="16">
        <v>0</v>
      </c>
      <c r="K12" s="17" t="e">
        <f t="shared" si="1"/>
        <v>#REF!</v>
      </c>
      <c r="L12" s="17">
        <f t="shared" si="2"/>
        <v>29.3904</v>
      </c>
      <c r="M12" s="18" t="e">
        <f t="shared" si="3"/>
        <v>#REF!</v>
      </c>
      <c r="N12" s="18">
        <f t="shared" si="4"/>
        <v>30</v>
      </c>
      <c r="O12" s="19">
        <v>70</v>
      </c>
      <c r="P12" s="19">
        <v>30</v>
      </c>
      <c r="Q12" s="20" t="e">
        <f t="shared" si="5"/>
        <v>#REF!</v>
      </c>
      <c r="R12" s="21" t="e">
        <f t="shared" si="6"/>
        <v>#REF!</v>
      </c>
    </row>
    <row r="13" spans="2:24">
      <c r="B13" s="13">
        <f t="shared" si="0"/>
        <v>0.06</v>
      </c>
      <c r="C13" s="13">
        <v>60</v>
      </c>
      <c r="D13" s="13" t="s">
        <v>3851</v>
      </c>
      <c r="E13" s="14" t="s">
        <v>3820</v>
      </c>
      <c r="F13" s="13" t="e">
        <f>#REF!</f>
        <v>#REF!</v>
      </c>
      <c r="G13" s="15" t="e">
        <f>#REF!</f>
        <v>#REF!</v>
      </c>
      <c r="H13" s="16">
        <f t="shared" si="7"/>
        <v>29.3904</v>
      </c>
      <c r="I13" s="16"/>
      <c r="J13" s="16">
        <v>0</v>
      </c>
      <c r="K13" s="17" t="e">
        <f t="shared" si="1"/>
        <v>#REF!</v>
      </c>
      <c r="L13" s="17">
        <f t="shared" si="2"/>
        <v>29.3904</v>
      </c>
      <c r="M13" s="18" t="e">
        <f t="shared" si="3"/>
        <v>#REF!</v>
      </c>
      <c r="N13" s="18">
        <f t="shared" si="4"/>
        <v>30</v>
      </c>
      <c r="O13" s="19">
        <v>70</v>
      </c>
      <c r="P13" s="19">
        <v>30</v>
      </c>
      <c r="Q13" s="20" t="e">
        <f t="shared" si="5"/>
        <v>#REF!</v>
      </c>
      <c r="R13" s="21" t="e">
        <f t="shared" si="6"/>
        <v>#REF!</v>
      </c>
    </row>
    <row r="14" spans="2:24">
      <c r="B14" s="13">
        <f t="shared" si="0"/>
        <v>7.0000000000000007E-2</v>
      </c>
      <c r="C14" s="13">
        <v>70</v>
      </c>
      <c r="D14" s="13" t="s">
        <v>3851</v>
      </c>
      <c r="E14" s="14" t="s">
        <v>3820</v>
      </c>
      <c r="F14" s="13" t="e">
        <f>#REF!</f>
        <v>#REF!</v>
      </c>
      <c r="G14" s="15" t="e">
        <f>#REF!</f>
        <v>#REF!</v>
      </c>
      <c r="H14" s="16">
        <f t="shared" si="7"/>
        <v>29.3904</v>
      </c>
      <c r="I14" s="16"/>
      <c r="J14" s="16">
        <v>0</v>
      </c>
      <c r="K14" s="17" t="e">
        <f t="shared" si="1"/>
        <v>#REF!</v>
      </c>
      <c r="L14" s="17">
        <f t="shared" si="2"/>
        <v>29.3904</v>
      </c>
      <c r="M14" s="18" t="e">
        <f t="shared" si="3"/>
        <v>#REF!</v>
      </c>
      <c r="N14" s="18">
        <f t="shared" si="4"/>
        <v>30</v>
      </c>
      <c r="O14" s="19">
        <v>70</v>
      </c>
      <c r="P14" s="19">
        <v>30</v>
      </c>
      <c r="Q14" s="20" t="e">
        <f t="shared" si="5"/>
        <v>#REF!</v>
      </c>
      <c r="R14" s="21" t="e">
        <f t="shared" si="6"/>
        <v>#REF!</v>
      </c>
    </row>
    <row r="15" spans="2:24">
      <c r="B15" s="13">
        <f t="shared" si="0"/>
        <v>0.08</v>
      </c>
      <c r="C15" s="13">
        <v>80</v>
      </c>
      <c r="D15" s="13" t="s">
        <v>3851</v>
      </c>
      <c r="E15" s="14" t="s">
        <v>3820</v>
      </c>
      <c r="F15" s="13" t="e">
        <f>#REF!</f>
        <v>#REF!</v>
      </c>
      <c r="G15" s="15" t="e">
        <f>#REF!</f>
        <v>#REF!</v>
      </c>
      <c r="H15" s="16">
        <f t="shared" si="7"/>
        <v>29.3904</v>
      </c>
      <c r="I15" s="16"/>
      <c r="J15" s="16">
        <v>0</v>
      </c>
      <c r="K15" s="17" t="e">
        <f t="shared" si="1"/>
        <v>#REF!</v>
      </c>
      <c r="L15" s="17">
        <f t="shared" si="2"/>
        <v>29.3904</v>
      </c>
      <c r="M15" s="18" t="e">
        <f t="shared" si="3"/>
        <v>#REF!</v>
      </c>
      <c r="N15" s="18">
        <f t="shared" si="4"/>
        <v>30</v>
      </c>
      <c r="O15" s="19">
        <v>70</v>
      </c>
      <c r="P15" s="19">
        <v>30</v>
      </c>
      <c r="Q15" s="20" t="e">
        <f t="shared" si="5"/>
        <v>#REF!</v>
      </c>
      <c r="R15" s="21" t="e">
        <f t="shared" si="6"/>
        <v>#REF!</v>
      </c>
    </row>
    <row r="16" spans="2:24">
      <c r="B16" s="13">
        <f t="shared" si="0"/>
        <v>0.09</v>
      </c>
      <c r="C16" s="13">
        <v>90</v>
      </c>
      <c r="D16" s="13" t="s">
        <v>3851</v>
      </c>
      <c r="E16" s="14" t="s">
        <v>3820</v>
      </c>
      <c r="F16" s="13" t="e">
        <f>#REF!</f>
        <v>#REF!</v>
      </c>
      <c r="G16" s="15" t="e">
        <f>#REF!</f>
        <v>#REF!</v>
      </c>
      <c r="H16" s="16">
        <f t="shared" si="7"/>
        <v>29.3904</v>
      </c>
      <c r="I16" s="16"/>
      <c r="J16" s="16">
        <v>0</v>
      </c>
      <c r="K16" s="17" t="e">
        <f t="shared" si="1"/>
        <v>#REF!</v>
      </c>
      <c r="L16" s="17">
        <f t="shared" si="2"/>
        <v>29.3904</v>
      </c>
      <c r="M16" s="18" t="e">
        <f t="shared" si="3"/>
        <v>#REF!</v>
      </c>
      <c r="N16" s="18">
        <f t="shared" si="4"/>
        <v>30</v>
      </c>
      <c r="O16" s="19">
        <v>70</v>
      </c>
      <c r="P16" s="19">
        <v>30</v>
      </c>
      <c r="Q16" s="20" t="e">
        <f t="shared" si="5"/>
        <v>#REF!</v>
      </c>
      <c r="R16" s="21" t="e">
        <f t="shared" si="6"/>
        <v>#REF!</v>
      </c>
      <c r="X16" s="2">
        <f>62-56</f>
        <v>6</v>
      </c>
    </row>
    <row r="17" spans="2:18">
      <c r="B17" s="13">
        <f t="shared" si="0"/>
        <v>0.1</v>
      </c>
      <c r="C17" s="13">
        <v>100</v>
      </c>
      <c r="D17" s="13" t="s">
        <v>3851</v>
      </c>
      <c r="E17" s="14" t="s">
        <v>3820</v>
      </c>
      <c r="F17" s="13" t="e">
        <f>#REF!</f>
        <v>#REF!</v>
      </c>
      <c r="G17" s="15" t="e">
        <f>#REF!</f>
        <v>#REF!</v>
      </c>
      <c r="H17" s="16">
        <f t="shared" si="7"/>
        <v>29.3904</v>
      </c>
      <c r="I17" s="16"/>
      <c r="J17" s="16">
        <v>0</v>
      </c>
      <c r="K17" s="17" t="e">
        <f t="shared" si="1"/>
        <v>#REF!</v>
      </c>
      <c r="L17" s="17">
        <f t="shared" si="2"/>
        <v>29.3904</v>
      </c>
      <c r="M17" s="18" t="e">
        <f t="shared" si="3"/>
        <v>#REF!</v>
      </c>
      <c r="N17" s="18">
        <f t="shared" si="4"/>
        <v>30</v>
      </c>
      <c r="O17" s="19">
        <v>70</v>
      </c>
      <c r="P17" s="19">
        <v>30</v>
      </c>
      <c r="Q17" s="20" t="e">
        <f t="shared" si="5"/>
        <v>#REF!</v>
      </c>
      <c r="R17" s="21" t="e">
        <f t="shared" si="6"/>
        <v>#REF!</v>
      </c>
    </row>
    <row r="18" spans="2:18">
      <c r="B18" s="13">
        <f t="shared" si="0"/>
        <v>0.11</v>
      </c>
      <c r="C18" s="13">
        <v>110</v>
      </c>
      <c r="D18" s="13" t="s">
        <v>3851</v>
      </c>
      <c r="E18" s="14" t="s">
        <v>3820</v>
      </c>
      <c r="F18" s="13" t="e">
        <f>#REF!</f>
        <v>#REF!</v>
      </c>
      <c r="G18" s="15" t="e">
        <f>#REF!</f>
        <v>#REF!</v>
      </c>
      <c r="H18" s="16">
        <f t="shared" ref="H18:H27" si="8">(2.97*0.2+4.91*0.4+5.08*0.3)*7.2</f>
        <v>29.3904</v>
      </c>
      <c r="I18" s="16"/>
      <c r="J18" s="16">
        <v>0</v>
      </c>
      <c r="K18" s="17" t="e">
        <f t="shared" si="1"/>
        <v>#REF!</v>
      </c>
      <c r="L18" s="17">
        <f t="shared" si="2"/>
        <v>29.3904</v>
      </c>
      <c r="M18" s="18" t="e">
        <f t="shared" si="3"/>
        <v>#REF!</v>
      </c>
      <c r="N18" s="18">
        <f t="shared" si="4"/>
        <v>30</v>
      </c>
      <c r="O18" s="19">
        <v>70</v>
      </c>
      <c r="P18" s="19">
        <v>30</v>
      </c>
      <c r="Q18" s="20" t="e">
        <f t="shared" si="5"/>
        <v>#REF!</v>
      </c>
      <c r="R18" s="21" t="e">
        <f t="shared" si="6"/>
        <v>#REF!</v>
      </c>
    </row>
    <row r="19" spans="2:18">
      <c r="B19" s="13">
        <f t="shared" si="0"/>
        <v>0.12</v>
      </c>
      <c r="C19" s="13">
        <v>120</v>
      </c>
      <c r="D19" s="13" t="s">
        <v>3851</v>
      </c>
      <c r="E19" s="14" t="s">
        <v>3820</v>
      </c>
      <c r="F19" s="13" t="e">
        <f>#REF!</f>
        <v>#REF!</v>
      </c>
      <c r="G19" s="15" t="e">
        <f>#REF!</f>
        <v>#REF!</v>
      </c>
      <c r="H19" s="16">
        <f t="shared" si="8"/>
        <v>29.3904</v>
      </c>
      <c r="I19" s="16"/>
      <c r="J19" s="16">
        <v>0</v>
      </c>
      <c r="K19" s="17" t="e">
        <f t="shared" si="1"/>
        <v>#REF!</v>
      </c>
      <c r="L19" s="17">
        <f t="shared" si="2"/>
        <v>29.3904</v>
      </c>
      <c r="M19" s="18" t="e">
        <f t="shared" si="3"/>
        <v>#REF!</v>
      </c>
      <c r="N19" s="18">
        <f t="shared" si="4"/>
        <v>30</v>
      </c>
      <c r="O19" s="19">
        <v>70</v>
      </c>
      <c r="P19" s="19">
        <v>30</v>
      </c>
      <c r="Q19" s="20" t="e">
        <f t="shared" si="5"/>
        <v>#REF!</v>
      </c>
      <c r="R19" s="21" t="e">
        <f t="shared" si="6"/>
        <v>#REF!</v>
      </c>
    </row>
    <row r="20" spans="2:18">
      <c r="B20" s="13">
        <f t="shared" si="0"/>
        <v>0.13</v>
      </c>
      <c r="C20" s="13">
        <v>130</v>
      </c>
      <c r="D20" s="13" t="s">
        <v>3851</v>
      </c>
      <c r="E20" s="14" t="s">
        <v>3820</v>
      </c>
      <c r="F20" s="13" t="e">
        <f>#REF!</f>
        <v>#REF!</v>
      </c>
      <c r="G20" s="15" t="e">
        <f>#REF!</f>
        <v>#REF!</v>
      </c>
      <c r="H20" s="16">
        <f t="shared" si="8"/>
        <v>29.3904</v>
      </c>
      <c r="I20" s="16"/>
      <c r="J20" s="16">
        <v>0</v>
      </c>
      <c r="K20" s="17" t="e">
        <f t="shared" si="1"/>
        <v>#REF!</v>
      </c>
      <c r="L20" s="17">
        <f t="shared" si="2"/>
        <v>29.3904</v>
      </c>
      <c r="M20" s="18" t="e">
        <f t="shared" si="3"/>
        <v>#REF!</v>
      </c>
      <c r="N20" s="18">
        <f t="shared" si="4"/>
        <v>30</v>
      </c>
      <c r="O20" s="19">
        <v>70</v>
      </c>
      <c r="P20" s="19">
        <v>30</v>
      </c>
      <c r="Q20" s="20" t="e">
        <f t="shared" si="5"/>
        <v>#REF!</v>
      </c>
      <c r="R20" s="21" t="e">
        <f t="shared" si="6"/>
        <v>#REF!</v>
      </c>
    </row>
    <row r="21" spans="2:18">
      <c r="B21" s="13">
        <f t="shared" si="0"/>
        <v>0.14000000000000001</v>
      </c>
      <c r="C21" s="13">
        <v>140</v>
      </c>
      <c r="D21" s="13" t="s">
        <v>3851</v>
      </c>
      <c r="E21" s="14" t="s">
        <v>3820</v>
      </c>
      <c r="F21" s="13" t="e">
        <f>#REF!</f>
        <v>#REF!</v>
      </c>
      <c r="G21" s="15" t="e">
        <f>#REF!</f>
        <v>#REF!</v>
      </c>
      <c r="H21" s="16">
        <f t="shared" si="8"/>
        <v>29.3904</v>
      </c>
      <c r="I21" s="16"/>
      <c r="J21" s="16">
        <v>0</v>
      </c>
      <c r="K21" s="17" t="e">
        <f t="shared" si="1"/>
        <v>#REF!</v>
      </c>
      <c r="L21" s="17">
        <f t="shared" si="2"/>
        <v>29.3904</v>
      </c>
      <c r="M21" s="18" t="e">
        <f t="shared" si="3"/>
        <v>#REF!</v>
      </c>
      <c r="N21" s="18">
        <f t="shared" si="4"/>
        <v>30</v>
      </c>
      <c r="O21" s="19">
        <v>70</v>
      </c>
      <c r="P21" s="19">
        <v>30</v>
      </c>
      <c r="Q21" s="20" t="e">
        <f t="shared" si="5"/>
        <v>#REF!</v>
      </c>
      <c r="R21" s="21" t="e">
        <f t="shared" si="6"/>
        <v>#REF!</v>
      </c>
    </row>
    <row r="22" spans="2:18">
      <c r="B22" s="13">
        <f t="shared" si="0"/>
        <v>0.15</v>
      </c>
      <c r="C22" s="13">
        <v>150</v>
      </c>
      <c r="D22" s="13" t="s">
        <v>3851</v>
      </c>
      <c r="E22" s="14" t="s">
        <v>3820</v>
      </c>
      <c r="F22" s="13" t="e">
        <f>#REF!</f>
        <v>#REF!</v>
      </c>
      <c r="G22" s="15" t="e">
        <f>#REF!</f>
        <v>#REF!</v>
      </c>
      <c r="H22" s="16">
        <f t="shared" si="8"/>
        <v>29.3904</v>
      </c>
      <c r="I22" s="16"/>
      <c r="J22" s="16">
        <v>0</v>
      </c>
      <c r="K22" s="17" t="e">
        <f t="shared" si="1"/>
        <v>#REF!</v>
      </c>
      <c r="L22" s="17">
        <f t="shared" si="2"/>
        <v>29.3904</v>
      </c>
      <c r="M22" s="18" t="e">
        <f t="shared" si="3"/>
        <v>#REF!</v>
      </c>
      <c r="N22" s="18">
        <f t="shared" si="4"/>
        <v>30</v>
      </c>
      <c r="O22" s="19">
        <v>70</v>
      </c>
      <c r="P22" s="19">
        <v>30</v>
      </c>
      <c r="Q22" s="20" t="e">
        <f t="shared" si="5"/>
        <v>#REF!</v>
      </c>
      <c r="R22" s="21" t="e">
        <f t="shared" si="6"/>
        <v>#REF!</v>
      </c>
    </row>
    <row r="23" spans="2:18">
      <c r="B23" s="13">
        <f t="shared" si="0"/>
        <v>0.16</v>
      </c>
      <c r="C23" s="13">
        <v>160</v>
      </c>
      <c r="D23" s="13" t="s">
        <v>3851</v>
      </c>
      <c r="E23" s="14" t="s">
        <v>3820</v>
      </c>
      <c r="F23" s="13" t="e">
        <f>#REF!</f>
        <v>#REF!</v>
      </c>
      <c r="G23" s="15" t="e">
        <f>#REF!</f>
        <v>#REF!</v>
      </c>
      <c r="H23" s="16">
        <f t="shared" si="8"/>
        <v>29.3904</v>
      </c>
      <c r="I23" s="16"/>
      <c r="J23" s="16">
        <v>0</v>
      </c>
      <c r="K23" s="17" t="e">
        <f t="shared" si="1"/>
        <v>#REF!</v>
      </c>
      <c r="L23" s="17">
        <f t="shared" si="2"/>
        <v>29.3904</v>
      </c>
      <c r="M23" s="18" t="e">
        <f t="shared" si="3"/>
        <v>#REF!</v>
      </c>
      <c r="N23" s="18">
        <f t="shared" si="4"/>
        <v>30</v>
      </c>
      <c r="O23" s="19">
        <v>70</v>
      </c>
      <c r="P23" s="19">
        <v>30</v>
      </c>
      <c r="Q23" s="20" t="e">
        <f t="shared" si="5"/>
        <v>#REF!</v>
      </c>
      <c r="R23" s="21" t="e">
        <f t="shared" si="6"/>
        <v>#REF!</v>
      </c>
    </row>
    <row r="24" spans="2:18">
      <c r="B24" s="13">
        <f t="shared" si="0"/>
        <v>0.17</v>
      </c>
      <c r="C24" s="13">
        <v>170</v>
      </c>
      <c r="D24" s="13" t="s">
        <v>3851</v>
      </c>
      <c r="E24" s="14" t="s">
        <v>3820</v>
      </c>
      <c r="F24" s="13" t="e">
        <f>#REF!</f>
        <v>#REF!</v>
      </c>
      <c r="G24" s="15" t="e">
        <f>#REF!</f>
        <v>#REF!</v>
      </c>
      <c r="H24" s="16">
        <f t="shared" si="8"/>
        <v>29.3904</v>
      </c>
      <c r="I24" s="16"/>
      <c r="J24" s="16">
        <v>0</v>
      </c>
      <c r="K24" s="17" t="e">
        <f t="shared" si="1"/>
        <v>#REF!</v>
      </c>
      <c r="L24" s="17">
        <f t="shared" si="2"/>
        <v>29.3904</v>
      </c>
      <c r="M24" s="18" t="e">
        <f t="shared" si="3"/>
        <v>#REF!</v>
      </c>
      <c r="N24" s="18">
        <f t="shared" si="4"/>
        <v>30</v>
      </c>
      <c r="O24" s="19">
        <v>70</v>
      </c>
      <c r="P24" s="19">
        <v>30</v>
      </c>
      <c r="Q24" s="20" t="e">
        <f t="shared" si="5"/>
        <v>#REF!</v>
      </c>
      <c r="R24" s="21" t="e">
        <f t="shared" si="6"/>
        <v>#REF!</v>
      </c>
    </row>
    <row r="25" spans="2:18">
      <c r="B25" s="13">
        <f t="shared" si="0"/>
        <v>0.18</v>
      </c>
      <c r="C25" s="13">
        <v>180</v>
      </c>
      <c r="D25" s="13" t="s">
        <v>3851</v>
      </c>
      <c r="E25" s="14" t="s">
        <v>3820</v>
      </c>
      <c r="F25" s="13" t="e">
        <f>#REF!</f>
        <v>#REF!</v>
      </c>
      <c r="G25" s="15" t="e">
        <f>#REF!</f>
        <v>#REF!</v>
      </c>
      <c r="H25" s="16">
        <f t="shared" si="8"/>
        <v>29.3904</v>
      </c>
      <c r="I25" s="16"/>
      <c r="J25" s="16">
        <v>0</v>
      </c>
      <c r="K25" s="17" t="e">
        <f t="shared" si="1"/>
        <v>#REF!</v>
      </c>
      <c r="L25" s="17">
        <f t="shared" si="2"/>
        <v>29.3904</v>
      </c>
      <c r="M25" s="18" t="e">
        <f t="shared" si="3"/>
        <v>#REF!</v>
      </c>
      <c r="N25" s="18">
        <f t="shared" si="4"/>
        <v>30</v>
      </c>
      <c r="O25" s="19">
        <v>70</v>
      </c>
      <c r="P25" s="19">
        <v>30</v>
      </c>
      <c r="Q25" s="20" t="e">
        <f t="shared" si="5"/>
        <v>#REF!</v>
      </c>
      <c r="R25" s="21" t="e">
        <f t="shared" si="6"/>
        <v>#REF!</v>
      </c>
    </row>
    <row r="26" spans="2:18">
      <c r="B26" s="13">
        <f t="shared" si="0"/>
        <v>0.19</v>
      </c>
      <c r="C26" s="13">
        <v>190</v>
      </c>
      <c r="D26" s="13" t="s">
        <v>3851</v>
      </c>
      <c r="E26" s="14" t="s">
        <v>3820</v>
      </c>
      <c r="F26" s="13" t="e">
        <f>#REF!</f>
        <v>#REF!</v>
      </c>
      <c r="G26" s="15" t="e">
        <f>#REF!</f>
        <v>#REF!</v>
      </c>
      <c r="H26" s="16">
        <f t="shared" si="8"/>
        <v>29.3904</v>
      </c>
      <c r="I26" s="16"/>
      <c r="J26" s="16">
        <v>0</v>
      </c>
      <c r="K26" s="17" t="e">
        <f t="shared" si="1"/>
        <v>#REF!</v>
      </c>
      <c r="L26" s="17">
        <f t="shared" si="2"/>
        <v>29.3904</v>
      </c>
      <c r="M26" s="18" t="e">
        <f t="shared" si="3"/>
        <v>#REF!</v>
      </c>
      <c r="N26" s="18">
        <f t="shared" si="4"/>
        <v>30</v>
      </c>
      <c r="O26" s="19">
        <v>70</v>
      </c>
      <c r="P26" s="19">
        <v>30</v>
      </c>
      <c r="Q26" s="20" t="e">
        <f t="shared" si="5"/>
        <v>#REF!</v>
      </c>
      <c r="R26" s="21" t="e">
        <f t="shared" si="6"/>
        <v>#REF!</v>
      </c>
    </row>
    <row r="27" spans="2:18">
      <c r="B27" s="13">
        <f t="shared" si="0"/>
        <v>0.2</v>
      </c>
      <c r="C27" s="13">
        <v>200</v>
      </c>
      <c r="D27" s="13" t="s">
        <v>3851</v>
      </c>
      <c r="E27" s="14" t="s">
        <v>3820</v>
      </c>
      <c r="F27" s="13" t="e">
        <f>#REF!</f>
        <v>#REF!</v>
      </c>
      <c r="G27" s="15" t="e">
        <f>#REF!</f>
        <v>#REF!</v>
      </c>
      <c r="H27" s="16">
        <f t="shared" si="8"/>
        <v>29.3904</v>
      </c>
      <c r="I27" s="16"/>
      <c r="J27" s="16">
        <v>0</v>
      </c>
      <c r="K27" s="17" t="e">
        <f t="shared" si="1"/>
        <v>#REF!</v>
      </c>
      <c r="L27" s="17">
        <f t="shared" si="2"/>
        <v>29.3904</v>
      </c>
      <c r="M27" s="18" t="e">
        <f t="shared" si="3"/>
        <v>#REF!</v>
      </c>
      <c r="N27" s="18">
        <f t="shared" si="4"/>
        <v>30</v>
      </c>
      <c r="O27" s="19">
        <v>70</v>
      </c>
      <c r="P27" s="19">
        <v>30</v>
      </c>
      <c r="Q27" s="20" t="e">
        <f t="shared" si="5"/>
        <v>#REF!</v>
      </c>
      <c r="R27" s="21" t="e">
        <f t="shared" si="6"/>
        <v>#REF!</v>
      </c>
    </row>
    <row r="28" spans="2:18">
      <c r="B28" s="13">
        <f t="shared" si="0"/>
        <v>0.21</v>
      </c>
      <c r="C28" s="13">
        <v>210</v>
      </c>
      <c r="D28" s="13" t="s">
        <v>3851</v>
      </c>
      <c r="E28" s="14" t="s">
        <v>3820</v>
      </c>
      <c r="F28" s="13" t="e">
        <f>#REF!</f>
        <v>#REF!</v>
      </c>
      <c r="G28" s="15" t="e">
        <f>#REF!</f>
        <v>#REF!</v>
      </c>
      <c r="H28" s="16">
        <f t="shared" ref="H28:H37" si="9">(2.97*0.2+4.91*0.4+5.08*0.3)*7.2</f>
        <v>29.3904</v>
      </c>
      <c r="I28" s="16"/>
      <c r="J28" s="16">
        <v>0</v>
      </c>
      <c r="K28" s="17" t="e">
        <f t="shared" si="1"/>
        <v>#REF!</v>
      </c>
      <c r="L28" s="17">
        <f t="shared" si="2"/>
        <v>29.3904</v>
      </c>
      <c r="M28" s="18" t="e">
        <f t="shared" si="3"/>
        <v>#REF!</v>
      </c>
      <c r="N28" s="18">
        <f t="shared" si="4"/>
        <v>30</v>
      </c>
      <c r="O28" s="19">
        <v>70</v>
      </c>
      <c r="P28" s="19">
        <v>30</v>
      </c>
      <c r="Q28" s="20" t="e">
        <f t="shared" si="5"/>
        <v>#REF!</v>
      </c>
      <c r="R28" s="21" t="e">
        <f t="shared" si="6"/>
        <v>#REF!</v>
      </c>
    </row>
    <row r="29" spans="2:18">
      <c r="B29" s="13">
        <f t="shared" si="0"/>
        <v>0.22</v>
      </c>
      <c r="C29" s="13">
        <v>220</v>
      </c>
      <c r="D29" s="13" t="s">
        <v>3851</v>
      </c>
      <c r="E29" s="14" t="s">
        <v>3820</v>
      </c>
      <c r="F29" s="13" t="e">
        <f>#REF!</f>
        <v>#REF!</v>
      </c>
      <c r="G29" s="15" t="e">
        <f>#REF!</f>
        <v>#REF!</v>
      </c>
      <c r="H29" s="16">
        <f t="shared" si="9"/>
        <v>29.3904</v>
      </c>
      <c r="I29" s="16"/>
      <c r="J29" s="16">
        <v>0</v>
      </c>
      <c r="K29" s="17" t="e">
        <f t="shared" si="1"/>
        <v>#REF!</v>
      </c>
      <c r="L29" s="17">
        <f t="shared" si="2"/>
        <v>29.3904</v>
      </c>
      <c r="M29" s="18" t="e">
        <f t="shared" si="3"/>
        <v>#REF!</v>
      </c>
      <c r="N29" s="18">
        <f t="shared" si="4"/>
        <v>30</v>
      </c>
      <c r="O29" s="19">
        <v>70</v>
      </c>
      <c r="P29" s="19">
        <v>30</v>
      </c>
      <c r="Q29" s="20" t="e">
        <f t="shared" si="5"/>
        <v>#REF!</v>
      </c>
      <c r="R29" s="21" t="e">
        <f t="shared" si="6"/>
        <v>#REF!</v>
      </c>
    </row>
    <row r="30" spans="2:18">
      <c r="B30" s="13">
        <f t="shared" si="0"/>
        <v>0.23</v>
      </c>
      <c r="C30" s="13">
        <v>230</v>
      </c>
      <c r="D30" s="13" t="s">
        <v>3851</v>
      </c>
      <c r="E30" s="14" t="s">
        <v>3820</v>
      </c>
      <c r="F30" s="13" t="e">
        <f>#REF!</f>
        <v>#REF!</v>
      </c>
      <c r="G30" s="15" t="e">
        <f>#REF!</f>
        <v>#REF!</v>
      </c>
      <c r="H30" s="16">
        <f t="shared" si="9"/>
        <v>29.3904</v>
      </c>
      <c r="I30" s="16"/>
      <c r="J30" s="16">
        <v>0</v>
      </c>
      <c r="K30" s="17" t="e">
        <f t="shared" si="1"/>
        <v>#REF!</v>
      </c>
      <c r="L30" s="17">
        <f t="shared" si="2"/>
        <v>29.3904</v>
      </c>
      <c r="M30" s="18" t="e">
        <f t="shared" si="3"/>
        <v>#REF!</v>
      </c>
      <c r="N30" s="18">
        <f t="shared" si="4"/>
        <v>30</v>
      </c>
      <c r="O30" s="19">
        <v>70</v>
      </c>
      <c r="P30" s="19">
        <v>30</v>
      </c>
      <c r="Q30" s="20" t="e">
        <f t="shared" si="5"/>
        <v>#REF!</v>
      </c>
      <c r="R30" s="21" t="e">
        <f t="shared" si="6"/>
        <v>#REF!</v>
      </c>
    </row>
    <row r="31" spans="2:18">
      <c r="B31" s="13">
        <f t="shared" si="0"/>
        <v>0.24</v>
      </c>
      <c r="C31" s="13">
        <v>240</v>
      </c>
      <c r="D31" s="13" t="s">
        <v>3851</v>
      </c>
      <c r="E31" s="14" t="s">
        <v>3820</v>
      </c>
      <c r="F31" s="13" t="e">
        <f>#REF!</f>
        <v>#REF!</v>
      </c>
      <c r="G31" s="15" t="e">
        <f>#REF!</f>
        <v>#REF!</v>
      </c>
      <c r="H31" s="16">
        <f t="shared" si="9"/>
        <v>29.3904</v>
      </c>
      <c r="I31" s="16"/>
      <c r="J31" s="16">
        <v>0</v>
      </c>
      <c r="K31" s="17" t="e">
        <f t="shared" si="1"/>
        <v>#REF!</v>
      </c>
      <c r="L31" s="17">
        <f t="shared" si="2"/>
        <v>29.3904</v>
      </c>
      <c r="M31" s="18" t="e">
        <f t="shared" si="3"/>
        <v>#REF!</v>
      </c>
      <c r="N31" s="18">
        <f t="shared" si="4"/>
        <v>30</v>
      </c>
      <c r="O31" s="19">
        <v>70</v>
      </c>
      <c r="P31" s="19">
        <v>30</v>
      </c>
      <c r="Q31" s="20" t="e">
        <f t="shared" si="5"/>
        <v>#REF!</v>
      </c>
      <c r="R31" s="21" t="e">
        <f t="shared" si="6"/>
        <v>#REF!</v>
      </c>
    </row>
    <row r="32" spans="2:18">
      <c r="B32" s="13">
        <f t="shared" si="0"/>
        <v>0.25</v>
      </c>
      <c r="C32" s="13">
        <v>250</v>
      </c>
      <c r="D32" s="13" t="s">
        <v>3851</v>
      </c>
      <c r="E32" s="14" t="s">
        <v>3820</v>
      </c>
      <c r="F32" s="13" t="e">
        <f>#REF!</f>
        <v>#REF!</v>
      </c>
      <c r="G32" s="15" t="e">
        <f>#REF!</f>
        <v>#REF!</v>
      </c>
      <c r="H32" s="16">
        <f t="shared" si="9"/>
        <v>29.3904</v>
      </c>
      <c r="I32" s="16"/>
      <c r="J32" s="16">
        <v>0</v>
      </c>
      <c r="K32" s="17" t="e">
        <f t="shared" si="1"/>
        <v>#REF!</v>
      </c>
      <c r="L32" s="17">
        <f t="shared" si="2"/>
        <v>29.3904</v>
      </c>
      <c r="M32" s="18" t="e">
        <f t="shared" si="3"/>
        <v>#REF!</v>
      </c>
      <c r="N32" s="18">
        <f t="shared" si="4"/>
        <v>30</v>
      </c>
      <c r="O32" s="19">
        <v>70</v>
      </c>
      <c r="P32" s="19">
        <v>30</v>
      </c>
      <c r="Q32" s="20" t="e">
        <f t="shared" si="5"/>
        <v>#REF!</v>
      </c>
      <c r="R32" s="21" t="e">
        <f t="shared" si="6"/>
        <v>#REF!</v>
      </c>
    </row>
    <row r="33" spans="2:18">
      <c r="B33" s="13">
        <f t="shared" si="0"/>
        <v>0.26</v>
      </c>
      <c r="C33" s="13">
        <v>260</v>
      </c>
      <c r="D33" s="13" t="s">
        <v>3851</v>
      </c>
      <c r="E33" s="14" t="s">
        <v>3820</v>
      </c>
      <c r="F33" s="13" t="e">
        <f>#REF!</f>
        <v>#REF!</v>
      </c>
      <c r="G33" s="15" t="e">
        <f>#REF!</f>
        <v>#REF!</v>
      </c>
      <c r="H33" s="16">
        <f t="shared" si="9"/>
        <v>29.3904</v>
      </c>
      <c r="I33" s="16"/>
      <c r="J33" s="16">
        <v>0</v>
      </c>
      <c r="K33" s="17" t="e">
        <f t="shared" si="1"/>
        <v>#REF!</v>
      </c>
      <c r="L33" s="17">
        <f t="shared" si="2"/>
        <v>29.3904</v>
      </c>
      <c r="M33" s="18" t="e">
        <f t="shared" si="3"/>
        <v>#REF!</v>
      </c>
      <c r="N33" s="18">
        <f t="shared" si="4"/>
        <v>30</v>
      </c>
      <c r="O33" s="19">
        <v>70</v>
      </c>
      <c r="P33" s="19">
        <v>30</v>
      </c>
      <c r="Q33" s="20" t="e">
        <f t="shared" si="5"/>
        <v>#REF!</v>
      </c>
      <c r="R33" s="21" t="e">
        <f t="shared" si="6"/>
        <v>#REF!</v>
      </c>
    </row>
    <row r="34" spans="2:18">
      <c r="B34" s="13">
        <f t="shared" si="0"/>
        <v>0.27</v>
      </c>
      <c r="C34" s="13">
        <v>270</v>
      </c>
      <c r="D34" s="13" t="s">
        <v>3851</v>
      </c>
      <c r="E34" s="14" t="s">
        <v>3820</v>
      </c>
      <c r="F34" s="13" t="e">
        <f>#REF!</f>
        <v>#REF!</v>
      </c>
      <c r="G34" s="15" t="e">
        <f>#REF!</f>
        <v>#REF!</v>
      </c>
      <c r="H34" s="16">
        <f t="shared" si="9"/>
        <v>29.3904</v>
      </c>
      <c r="I34" s="16"/>
      <c r="J34" s="16">
        <v>0</v>
      </c>
      <c r="K34" s="17" t="e">
        <f t="shared" si="1"/>
        <v>#REF!</v>
      </c>
      <c r="L34" s="17">
        <f t="shared" si="2"/>
        <v>29.3904</v>
      </c>
      <c r="M34" s="18" t="e">
        <f t="shared" si="3"/>
        <v>#REF!</v>
      </c>
      <c r="N34" s="18">
        <f t="shared" si="4"/>
        <v>30</v>
      </c>
      <c r="O34" s="19">
        <v>70</v>
      </c>
      <c r="P34" s="19">
        <v>30</v>
      </c>
      <c r="Q34" s="20" t="e">
        <f t="shared" si="5"/>
        <v>#REF!</v>
      </c>
      <c r="R34" s="21" t="e">
        <f t="shared" si="6"/>
        <v>#REF!</v>
      </c>
    </row>
    <row r="35" spans="2:18">
      <c r="B35" s="13">
        <f t="shared" si="0"/>
        <v>0.28000000000000003</v>
      </c>
      <c r="C35" s="13">
        <v>280</v>
      </c>
      <c r="D35" s="13" t="s">
        <v>3851</v>
      </c>
      <c r="E35" s="14" t="s">
        <v>3820</v>
      </c>
      <c r="F35" s="13" t="e">
        <f>#REF!</f>
        <v>#REF!</v>
      </c>
      <c r="G35" s="15" t="e">
        <f>#REF!</f>
        <v>#REF!</v>
      </c>
      <c r="H35" s="16">
        <f t="shared" si="9"/>
        <v>29.3904</v>
      </c>
      <c r="I35" s="16"/>
      <c r="J35" s="16">
        <v>0</v>
      </c>
      <c r="K35" s="17" t="e">
        <f t="shared" si="1"/>
        <v>#REF!</v>
      </c>
      <c r="L35" s="17">
        <f t="shared" si="2"/>
        <v>29.3904</v>
      </c>
      <c r="M35" s="18" t="e">
        <f t="shared" si="3"/>
        <v>#REF!</v>
      </c>
      <c r="N35" s="18">
        <f t="shared" si="4"/>
        <v>30</v>
      </c>
      <c r="O35" s="19">
        <v>70</v>
      </c>
      <c r="P35" s="19">
        <v>30</v>
      </c>
      <c r="Q35" s="20" t="e">
        <f t="shared" si="5"/>
        <v>#REF!</v>
      </c>
      <c r="R35" s="21" t="e">
        <f t="shared" si="6"/>
        <v>#REF!</v>
      </c>
    </row>
    <row r="36" spans="2:18">
      <c r="B36" s="13">
        <f t="shared" si="0"/>
        <v>0.28999999999999998</v>
      </c>
      <c r="C36" s="13">
        <v>290</v>
      </c>
      <c r="D36" s="13" t="s">
        <v>3851</v>
      </c>
      <c r="E36" s="14" t="s">
        <v>3820</v>
      </c>
      <c r="F36" s="13" t="e">
        <f>#REF!</f>
        <v>#REF!</v>
      </c>
      <c r="G36" s="15" t="e">
        <f>#REF!</f>
        <v>#REF!</v>
      </c>
      <c r="H36" s="16">
        <f t="shared" si="9"/>
        <v>29.3904</v>
      </c>
      <c r="I36" s="16"/>
      <c r="J36" s="16">
        <v>0</v>
      </c>
      <c r="K36" s="17" t="e">
        <f t="shared" si="1"/>
        <v>#REF!</v>
      </c>
      <c r="L36" s="17">
        <f t="shared" si="2"/>
        <v>29.3904</v>
      </c>
      <c r="M36" s="18" t="e">
        <f t="shared" si="3"/>
        <v>#REF!</v>
      </c>
      <c r="N36" s="18">
        <f t="shared" si="4"/>
        <v>30</v>
      </c>
      <c r="O36" s="19">
        <v>70</v>
      </c>
      <c r="P36" s="19">
        <v>30</v>
      </c>
      <c r="Q36" s="20" t="e">
        <f t="shared" si="5"/>
        <v>#REF!</v>
      </c>
      <c r="R36" s="21" t="e">
        <f t="shared" si="6"/>
        <v>#REF!</v>
      </c>
    </row>
    <row r="37" spans="2:18">
      <c r="B37" s="13">
        <f t="shared" si="0"/>
        <v>0.3</v>
      </c>
      <c r="C37" s="13">
        <v>300</v>
      </c>
      <c r="D37" s="13" t="s">
        <v>3851</v>
      </c>
      <c r="E37" s="14" t="s">
        <v>3820</v>
      </c>
      <c r="F37" s="13" t="e">
        <f>#REF!</f>
        <v>#REF!</v>
      </c>
      <c r="G37" s="15" t="e">
        <f>#REF!</f>
        <v>#REF!</v>
      </c>
      <c r="H37" s="16">
        <f t="shared" si="9"/>
        <v>29.3904</v>
      </c>
      <c r="I37" s="16"/>
      <c r="J37" s="16">
        <v>0</v>
      </c>
      <c r="K37" s="17" t="e">
        <f t="shared" si="1"/>
        <v>#REF!</v>
      </c>
      <c r="L37" s="17">
        <f t="shared" si="2"/>
        <v>29.3904</v>
      </c>
      <c r="M37" s="18" t="e">
        <f t="shared" si="3"/>
        <v>#REF!</v>
      </c>
      <c r="N37" s="18">
        <f t="shared" si="4"/>
        <v>30</v>
      </c>
      <c r="O37" s="19">
        <v>70</v>
      </c>
      <c r="P37" s="19">
        <v>30</v>
      </c>
      <c r="Q37" s="20" t="e">
        <f t="shared" si="5"/>
        <v>#REF!</v>
      </c>
      <c r="R37" s="21" t="e">
        <f t="shared" si="6"/>
        <v>#REF!</v>
      </c>
    </row>
    <row r="38" spans="2:18">
      <c r="B38" s="13">
        <f t="shared" si="0"/>
        <v>0.31</v>
      </c>
      <c r="C38" s="13">
        <v>310</v>
      </c>
      <c r="D38" s="13" t="s">
        <v>3851</v>
      </c>
      <c r="E38" s="14" t="s">
        <v>3820</v>
      </c>
      <c r="F38" s="13" t="e">
        <f>#REF!</f>
        <v>#REF!</v>
      </c>
      <c r="G38" s="15" t="e">
        <f>#REF!</f>
        <v>#REF!</v>
      </c>
      <c r="H38" s="16">
        <f t="shared" ref="H38:H47" si="10">(2.97*0.2+4.91*0.4+5.08*0.3)*7.2</f>
        <v>29.3904</v>
      </c>
      <c r="I38" s="16"/>
      <c r="J38" s="16">
        <v>0</v>
      </c>
      <c r="K38" s="17" t="e">
        <f t="shared" si="1"/>
        <v>#REF!</v>
      </c>
      <c r="L38" s="17">
        <f t="shared" si="2"/>
        <v>29.3904</v>
      </c>
      <c r="M38" s="18" t="e">
        <f t="shared" si="3"/>
        <v>#REF!</v>
      </c>
      <c r="N38" s="18">
        <f t="shared" si="4"/>
        <v>30</v>
      </c>
      <c r="O38" s="19">
        <v>70</v>
      </c>
      <c r="P38" s="19">
        <v>30</v>
      </c>
      <c r="Q38" s="20" t="e">
        <f t="shared" si="5"/>
        <v>#REF!</v>
      </c>
      <c r="R38" s="21" t="e">
        <f t="shared" si="6"/>
        <v>#REF!</v>
      </c>
    </row>
    <row r="39" spans="2:18">
      <c r="B39" s="13">
        <f t="shared" si="0"/>
        <v>0.32</v>
      </c>
      <c r="C39" s="13">
        <v>320</v>
      </c>
      <c r="D39" s="13" t="s">
        <v>3851</v>
      </c>
      <c r="E39" s="14" t="s">
        <v>3820</v>
      </c>
      <c r="F39" s="13" t="e">
        <f>#REF!</f>
        <v>#REF!</v>
      </c>
      <c r="G39" s="15" t="e">
        <f>#REF!</f>
        <v>#REF!</v>
      </c>
      <c r="H39" s="16">
        <f t="shared" si="10"/>
        <v>29.3904</v>
      </c>
      <c r="I39" s="16"/>
      <c r="J39" s="16">
        <v>0</v>
      </c>
      <c r="K39" s="17" t="e">
        <f t="shared" si="1"/>
        <v>#REF!</v>
      </c>
      <c r="L39" s="17">
        <f t="shared" si="2"/>
        <v>29.3904</v>
      </c>
      <c r="M39" s="18" t="e">
        <f t="shared" si="3"/>
        <v>#REF!</v>
      </c>
      <c r="N39" s="18">
        <f t="shared" si="4"/>
        <v>30</v>
      </c>
      <c r="O39" s="19">
        <v>70</v>
      </c>
      <c r="P39" s="19">
        <v>30</v>
      </c>
      <c r="Q39" s="20" t="e">
        <f t="shared" si="5"/>
        <v>#REF!</v>
      </c>
      <c r="R39" s="21" t="e">
        <f t="shared" si="6"/>
        <v>#REF!</v>
      </c>
    </row>
    <row r="40" spans="2:18">
      <c r="B40" s="13">
        <f t="shared" si="0"/>
        <v>0.33</v>
      </c>
      <c r="C40" s="13">
        <v>330</v>
      </c>
      <c r="D40" s="13" t="s">
        <v>3851</v>
      </c>
      <c r="E40" s="14" t="s">
        <v>3820</v>
      </c>
      <c r="F40" s="13" t="e">
        <f>#REF!</f>
        <v>#REF!</v>
      </c>
      <c r="G40" s="15" t="e">
        <f>#REF!</f>
        <v>#REF!</v>
      </c>
      <c r="H40" s="16">
        <f t="shared" si="10"/>
        <v>29.3904</v>
      </c>
      <c r="I40" s="16"/>
      <c r="J40" s="16">
        <v>0</v>
      </c>
      <c r="K40" s="17" t="e">
        <f t="shared" si="1"/>
        <v>#REF!</v>
      </c>
      <c r="L40" s="17">
        <f t="shared" si="2"/>
        <v>29.3904</v>
      </c>
      <c r="M40" s="18" t="e">
        <f t="shared" si="3"/>
        <v>#REF!</v>
      </c>
      <c r="N40" s="18">
        <f t="shared" si="4"/>
        <v>30</v>
      </c>
      <c r="O40" s="19">
        <v>70</v>
      </c>
      <c r="P40" s="19">
        <v>30</v>
      </c>
      <c r="Q40" s="20" t="e">
        <f t="shared" si="5"/>
        <v>#REF!</v>
      </c>
      <c r="R40" s="21" t="e">
        <f t="shared" si="6"/>
        <v>#REF!</v>
      </c>
    </row>
    <row r="41" spans="2:18">
      <c r="B41" s="13">
        <f t="shared" si="0"/>
        <v>0.34</v>
      </c>
      <c r="C41" s="13">
        <v>340</v>
      </c>
      <c r="D41" s="13" t="s">
        <v>3851</v>
      </c>
      <c r="E41" s="14" t="s">
        <v>3820</v>
      </c>
      <c r="F41" s="13" t="e">
        <f>#REF!</f>
        <v>#REF!</v>
      </c>
      <c r="G41" s="15" t="e">
        <f>#REF!</f>
        <v>#REF!</v>
      </c>
      <c r="H41" s="16">
        <f t="shared" si="10"/>
        <v>29.3904</v>
      </c>
      <c r="I41" s="16"/>
      <c r="J41" s="16">
        <v>0</v>
      </c>
      <c r="K41" s="17" t="e">
        <f t="shared" si="1"/>
        <v>#REF!</v>
      </c>
      <c r="L41" s="17">
        <f t="shared" si="2"/>
        <v>29.3904</v>
      </c>
      <c r="M41" s="18" t="e">
        <f t="shared" si="3"/>
        <v>#REF!</v>
      </c>
      <c r="N41" s="18">
        <f t="shared" si="4"/>
        <v>30</v>
      </c>
      <c r="O41" s="19">
        <v>70</v>
      </c>
      <c r="P41" s="19">
        <v>30</v>
      </c>
      <c r="Q41" s="20" t="e">
        <f t="shared" si="5"/>
        <v>#REF!</v>
      </c>
      <c r="R41" s="21" t="e">
        <f t="shared" si="6"/>
        <v>#REF!</v>
      </c>
    </row>
    <row r="42" spans="2:18">
      <c r="B42" s="13">
        <f t="shared" si="0"/>
        <v>0.35</v>
      </c>
      <c r="C42" s="13">
        <v>350</v>
      </c>
      <c r="D42" s="13" t="s">
        <v>3851</v>
      </c>
      <c r="E42" s="14" t="s">
        <v>3820</v>
      </c>
      <c r="F42" s="13" t="e">
        <f>#REF!</f>
        <v>#REF!</v>
      </c>
      <c r="G42" s="15" t="e">
        <f>#REF!</f>
        <v>#REF!</v>
      </c>
      <c r="H42" s="16">
        <f t="shared" si="10"/>
        <v>29.3904</v>
      </c>
      <c r="I42" s="16"/>
      <c r="J42" s="16">
        <v>0</v>
      </c>
      <c r="K42" s="17" t="e">
        <f t="shared" si="1"/>
        <v>#REF!</v>
      </c>
      <c r="L42" s="17">
        <f t="shared" si="2"/>
        <v>29.3904</v>
      </c>
      <c r="M42" s="18" t="e">
        <f t="shared" si="3"/>
        <v>#REF!</v>
      </c>
      <c r="N42" s="18">
        <f t="shared" si="4"/>
        <v>30</v>
      </c>
      <c r="O42" s="19">
        <v>70</v>
      </c>
      <c r="P42" s="19">
        <v>30</v>
      </c>
      <c r="Q42" s="20" t="e">
        <f t="shared" si="5"/>
        <v>#REF!</v>
      </c>
      <c r="R42" s="21" t="e">
        <f t="shared" si="6"/>
        <v>#REF!</v>
      </c>
    </row>
    <row r="43" spans="2:18">
      <c r="B43" s="13">
        <f t="shared" si="0"/>
        <v>0.36</v>
      </c>
      <c r="C43" s="13">
        <v>360</v>
      </c>
      <c r="D43" s="13" t="s">
        <v>3851</v>
      </c>
      <c r="E43" s="14" t="s">
        <v>3820</v>
      </c>
      <c r="F43" s="13" t="e">
        <f>#REF!</f>
        <v>#REF!</v>
      </c>
      <c r="G43" s="15" t="e">
        <f>#REF!</f>
        <v>#REF!</v>
      </c>
      <c r="H43" s="16">
        <f t="shared" si="10"/>
        <v>29.3904</v>
      </c>
      <c r="I43" s="16"/>
      <c r="J43" s="16">
        <v>0</v>
      </c>
      <c r="K43" s="17" t="e">
        <f t="shared" si="1"/>
        <v>#REF!</v>
      </c>
      <c r="L43" s="17">
        <f t="shared" si="2"/>
        <v>29.3904</v>
      </c>
      <c r="M43" s="18" t="e">
        <f t="shared" si="3"/>
        <v>#REF!</v>
      </c>
      <c r="N43" s="18">
        <f t="shared" si="4"/>
        <v>30</v>
      </c>
      <c r="O43" s="19">
        <v>70</v>
      </c>
      <c r="P43" s="19">
        <v>30</v>
      </c>
      <c r="Q43" s="20" t="e">
        <f t="shared" si="5"/>
        <v>#REF!</v>
      </c>
      <c r="R43" s="21" t="e">
        <f t="shared" si="6"/>
        <v>#REF!</v>
      </c>
    </row>
    <row r="44" spans="2:18">
      <c r="B44" s="13">
        <f t="shared" si="0"/>
        <v>0.37</v>
      </c>
      <c r="C44" s="13">
        <v>370</v>
      </c>
      <c r="D44" s="13" t="s">
        <v>3851</v>
      </c>
      <c r="E44" s="14" t="s">
        <v>3820</v>
      </c>
      <c r="F44" s="13" t="e">
        <f>#REF!</f>
        <v>#REF!</v>
      </c>
      <c r="G44" s="15" t="e">
        <f>#REF!</f>
        <v>#REF!</v>
      </c>
      <c r="H44" s="16">
        <f t="shared" si="10"/>
        <v>29.3904</v>
      </c>
      <c r="I44" s="16"/>
      <c r="J44" s="16">
        <v>0</v>
      </c>
      <c r="K44" s="17" t="e">
        <f t="shared" si="1"/>
        <v>#REF!</v>
      </c>
      <c r="L44" s="17">
        <f t="shared" si="2"/>
        <v>29.3904</v>
      </c>
      <c r="M44" s="18" t="e">
        <f t="shared" si="3"/>
        <v>#REF!</v>
      </c>
      <c r="N44" s="18">
        <f t="shared" si="4"/>
        <v>30</v>
      </c>
      <c r="O44" s="19">
        <v>70</v>
      </c>
      <c r="P44" s="19">
        <v>30</v>
      </c>
      <c r="Q44" s="20" t="e">
        <f t="shared" si="5"/>
        <v>#REF!</v>
      </c>
      <c r="R44" s="21" t="e">
        <f t="shared" si="6"/>
        <v>#REF!</v>
      </c>
    </row>
    <row r="45" spans="2:18">
      <c r="B45" s="13">
        <f t="shared" si="0"/>
        <v>0.38</v>
      </c>
      <c r="C45" s="13">
        <v>380</v>
      </c>
      <c r="D45" s="13" t="s">
        <v>3851</v>
      </c>
      <c r="E45" s="14" t="s">
        <v>3820</v>
      </c>
      <c r="F45" s="13" t="e">
        <f>#REF!</f>
        <v>#REF!</v>
      </c>
      <c r="G45" s="15" t="e">
        <f>#REF!</f>
        <v>#REF!</v>
      </c>
      <c r="H45" s="16">
        <f t="shared" si="10"/>
        <v>29.3904</v>
      </c>
      <c r="I45" s="16"/>
      <c r="J45" s="16">
        <v>0</v>
      </c>
      <c r="K45" s="17" t="e">
        <f t="shared" si="1"/>
        <v>#REF!</v>
      </c>
      <c r="L45" s="17">
        <f t="shared" si="2"/>
        <v>29.3904</v>
      </c>
      <c r="M45" s="18" t="e">
        <f t="shared" si="3"/>
        <v>#REF!</v>
      </c>
      <c r="N45" s="18">
        <f t="shared" si="4"/>
        <v>30</v>
      </c>
      <c r="O45" s="19">
        <v>70</v>
      </c>
      <c r="P45" s="19">
        <v>30</v>
      </c>
      <c r="Q45" s="20" t="e">
        <f t="shared" si="5"/>
        <v>#REF!</v>
      </c>
      <c r="R45" s="21" t="e">
        <f t="shared" si="6"/>
        <v>#REF!</v>
      </c>
    </row>
    <row r="46" spans="2:18">
      <c r="B46" s="13">
        <f t="shared" si="0"/>
        <v>0.39</v>
      </c>
      <c r="C46" s="13">
        <v>390</v>
      </c>
      <c r="D46" s="13" t="s">
        <v>3851</v>
      </c>
      <c r="E46" s="14" t="s">
        <v>3820</v>
      </c>
      <c r="F46" s="13" t="e">
        <f>#REF!</f>
        <v>#REF!</v>
      </c>
      <c r="G46" s="15" t="e">
        <f>#REF!</f>
        <v>#REF!</v>
      </c>
      <c r="H46" s="16">
        <f t="shared" si="10"/>
        <v>29.3904</v>
      </c>
      <c r="I46" s="16"/>
      <c r="J46" s="16">
        <v>0</v>
      </c>
      <c r="K46" s="17" t="e">
        <f t="shared" si="1"/>
        <v>#REF!</v>
      </c>
      <c r="L46" s="17">
        <f t="shared" si="2"/>
        <v>29.3904</v>
      </c>
      <c r="M46" s="18" t="e">
        <f t="shared" si="3"/>
        <v>#REF!</v>
      </c>
      <c r="N46" s="18">
        <f t="shared" si="4"/>
        <v>30</v>
      </c>
      <c r="O46" s="19">
        <v>70</v>
      </c>
      <c r="P46" s="19">
        <v>30</v>
      </c>
      <c r="Q46" s="20" t="e">
        <f t="shared" si="5"/>
        <v>#REF!</v>
      </c>
      <c r="R46" s="21" t="e">
        <f t="shared" si="6"/>
        <v>#REF!</v>
      </c>
    </row>
    <row r="47" spans="2:18">
      <c r="B47" s="13">
        <f t="shared" si="0"/>
        <v>0.4</v>
      </c>
      <c r="C47" s="13">
        <v>400</v>
      </c>
      <c r="D47" s="13" t="s">
        <v>3851</v>
      </c>
      <c r="E47" s="14" t="s">
        <v>3820</v>
      </c>
      <c r="F47" s="13" t="e">
        <f>#REF!</f>
        <v>#REF!</v>
      </c>
      <c r="G47" s="15" t="e">
        <f>#REF!</f>
        <v>#REF!</v>
      </c>
      <c r="H47" s="16">
        <f t="shared" si="10"/>
        <v>29.3904</v>
      </c>
      <c r="I47" s="16"/>
      <c r="J47" s="16">
        <v>0</v>
      </c>
      <c r="K47" s="17" t="e">
        <f t="shared" si="1"/>
        <v>#REF!</v>
      </c>
      <c r="L47" s="17">
        <f t="shared" si="2"/>
        <v>29.3904</v>
      </c>
      <c r="M47" s="18" t="e">
        <f t="shared" si="3"/>
        <v>#REF!</v>
      </c>
      <c r="N47" s="18">
        <f t="shared" si="4"/>
        <v>30</v>
      </c>
      <c r="O47" s="19">
        <v>70</v>
      </c>
      <c r="P47" s="19">
        <v>30</v>
      </c>
      <c r="Q47" s="20" t="e">
        <f t="shared" si="5"/>
        <v>#REF!</v>
      </c>
      <c r="R47" s="21" t="e">
        <f t="shared" si="6"/>
        <v>#REF!</v>
      </c>
    </row>
    <row r="48" spans="2:18">
      <c r="B48" s="13">
        <f t="shared" si="0"/>
        <v>0.41</v>
      </c>
      <c r="C48" s="13">
        <v>410</v>
      </c>
      <c r="D48" s="13" t="s">
        <v>3851</v>
      </c>
      <c r="E48" s="14" t="s">
        <v>3820</v>
      </c>
      <c r="F48" s="13" t="e">
        <f>#REF!</f>
        <v>#REF!</v>
      </c>
      <c r="G48" s="15" t="e">
        <f>#REF!</f>
        <v>#REF!</v>
      </c>
      <c r="H48" s="16">
        <f t="shared" ref="H48:H57" si="11">(2.97*0.2+4.91*0.4+5.08*0.3)*7.2</f>
        <v>29.3904</v>
      </c>
      <c r="I48" s="16"/>
      <c r="J48" s="16">
        <v>0</v>
      </c>
      <c r="K48" s="17" t="e">
        <f t="shared" si="1"/>
        <v>#REF!</v>
      </c>
      <c r="L48" s="17">
        <f t="shared" si="2"/>
        <v>29.3904</v>
      </c>
      <c r="M48" s="18" t="e">
        <f t="shared" si="3"/>
        <v>#REF!</v>
      </c>
      <c r="N48" s="18">
        <f t="shared" si="4"/>
        <v>30</v>
      </c>
      <c r="O48" s="19">
        <v>70</v>
      </c>
      <c r="P48" s="19">
        <v>30</v>
      </c>
      <c r="Q48" s="20" t="e">
        <f t="shared" si="5"/>
        <v>#REF!</v>
      </c>
      <c r="R48" s="21" t="e">
        <f t="shared" si="6"/>
        <v>#REF!</v>
      </c>
    </row>
    <row r="49" spans="1:18">
      <c r="B49" s="13">
        <f t="shared" si="0"/>
        <v>0.42</v>
      </c>
      <c r="C49" s="13">
        <v>420</v>
      </c>
      <c r="D49" s="13" t="s">
        <v>3851</v>
      </c>
      <c r="E49" s="14" t="s">
        <v>3820</v>
      </c>
      <c r="F49" s="13" t="e">
        <f>#REF!</f>
        <v>#REF!</v>
      </c>
      <c r="G49" s="15" t="e">
        <f>#REF!</f>
        <v>#REF!</v>
      </c>
      <c r="H49" s="16">
        <f t="shared" si="11"/>
        <v>29.3904</v>
      </c>
      <c r="I49" s="16"/>
      <c r="J49" s="16">
        <v>0</v>
      </c>
      <c r="K49" s="17" t="e">
        <f t="shared" si="1"/>
        <v>#REF!</v>
      </c>
      <c r="L49" s="17">
        <f t="shared" si="2"/>
        <v>29.3904</v>
      </c>
      <c r="M49" s="18" t="e">
        <f t="shared" si="3"/>
        <v>#REF!</v>
      </c>
      <c r="N49" s="18">
        <f t="shared" si="4"/>
        <v>30</v>
      </c>
      <c r="O49" s="19">
        <v>70</v>
      </c>
      <c r="P49" s="19">
        <v>30</v>
      </c>
      <c r="Q49" s="20" t="e">
        <f t="shared" si="5"/>
        <v>#REF!</v>
      </c>
      <c r="R49" s="21" t="e">
        <f t="shared" si="6"/>
        <v>#REF!</v>
      </c>
    </row>
    <row r="50" spans="1:18">
      <c r="B50" s="13">
        <f t="shared" si="0"/>
        <v>0.43</v>
      </c>
      <c r="C50" s="13">
        <v>430</v>
      </c>
      <c r="D50" s="13" t="s">
        <v>3851</v>
      </c>
      <c r="E50" s="14" t="s">
        <v>3820</v>
      </c>
      <c r="F50" s="13" t="e">
        <f>#REF!</f>
        <v>#REF!</v>
      </c>
      <c r="G50" s="15" t="e">
        <f>#REF!</f>
        <v>#REF!</v>
      </c>
      <c r="H50" s="16">
        <f t="shared" si="11"/>
        <v>29.3904</v>
      </c>
      <c r="I50" s="16"/>
      <c r="J50" s="16">
        <v>0</v>
      </c>
      <c r="K50" s="17" t="e">
        <f t="shared" si="1"/>
        <v>#REF!</v>
      </c>
      <c r="L50" s="17">
        <f t="shared" si="2"/>
        <v>29.3904</v>
      </c>
      <c r="M50" s="18" t="e">
        <f t="shared" si="3"/>
        <v>#REF!</v>
      </c>
      <c r="N50" s="18">
        <f t="shared" si="4"/>
        <v>30</v>
      </c>
      <c r="O50" s="19">
        <v>70</v>
      </c>
      <c r="P50" s="19">
        <v>30</v>
      </c>
      <c r="Q50" s="20" t="e">
        <f t="shared" si="5"/>
        <v>#REF!</v>
      </c>
      <c r="R50" s="21" t="e">
        <f t="shared" si="6"/>
        <v>#REF!</v>
      </c>
    </row>
    <row r="51" spans="1:18">
      <c r="B51" s="13">
        <f t="shared" si="0"/>
        <v>0.44</v>
      </c>
      <c r="C51" s="13">
        <v>440</v>
      </c>
      <c r="D51" s="13" t="s">
        <v>3851</v>
      </c>
      <c r="E51" s="14" t="s">
        <v>3820</v>
      </c>
      <c r="F51" s="13" t="e">
        <f>#REF!</f>
        <v>#REF!</v>
      </c>
      <c r="G51" s="15" t="e">
        <f>#REF!</f>
        <v>#REF!</v>
      </c>
      <c r="H51" s="16">
        <f t="shared" si="11"/>
        <v>29.3904</v>
      </c>
      <c r="I51" s="16"/>
      <c r="J51" s="16">
        <v>0</v>
      </c>
      <c r="K51" s="17" t="e">
        <f t="shared" si="1"/>
        <v>#REF!</v>
      </c>
      <c r="L51" s="17">
        <f t="shared" si="2"/>
        <v>29.3904</v>
      </c>
      <c r="M51" s="18" t="e">
        <f t="shared" si="3"/>
        <v>#REF!</v>
      </c>
      <c r="N51" s="18">
        <f t="shared" si="4"/>
        <v>30</v>
      </c>
      <c r="O51" s="19">
        <v>70</v>
      </c>
      <c r="P51" s="19">
        <v>30</v>
      </c>
      <c r="Q51" s="20" t="e">
        <f t="shared" si="5"/>
        <v>#REF!</v>
      </c>
      <c r="R51" s="21" t="e">
        <f t="shared" si="6"/>
        <v>#REF!</v>
      </c>
    </row>
    <row r="52" spans="1:18">
      <c r="B52" s="13">
        <f t="shared" si="0"/>
        <v>0.45</v>
      </c>
      <c r="C52" s="13">
        <v>450</v>
      </c>
      <c r="D52" s="13" t="s">
        <v>3851</v>
      </c>
      <c r="E52" s="14" t="s">
        <v>3820</v>
      </c>
      <c r="F52" s="13" t="e">
        <f>#REF!</f>
        <v>#REF!</v>
      </c>
      <c r="G52" s="15" t="e">
        <f>#REF!</f>
        <v>#REF!</v>
      </c>
      <c r="H52" s="16">
        <f t="shared" si="11"/>
        <v>29.3904</v>
      </c>
      <c r="I52" s="16"/>
      <c r="J52" s="16">
        <v>0</v>
      </c>
      <c r="K52" s="17" t="e">
        <f t="shared" si="1"/>
        <v>#REF!</v>
      </c>
      <c r="L52" s="17">
        <f t="shared" si="2"/>
        <v>29.3904</v>
      </c>
      <c r="M52" s="18" t="e">
        <f t="shared" si="3"/>
        <v>#REF!</v>
      </c>
      <c r="N52" s="18">
        <f t="shared" si="4"/>
        <v>30</v>
      </c>
      <c r="O52" s="19">
        <v>70</v>
      </c>
      <c r="P52" s="19">
        <v>30</v>
      </c>
      <c r="Q52" s="20" t="e">
        <f t="shared" si="5"/>
        <v>#REF!</v>
      </c>
      <c r="R52" s="21" t="e">
        <f t="shared" si="6"/>
        <v>#REF!</v>
      </c>
    </row>
    <row r="53" spans="1:18" ht="12.95" customHeight="1">
      <c r="A53" s="3" t="s">
        <v>3852</v>
      </c>
      <c r="B53" s="13">
        <f t="shared" si="0"/>
        <v>0.46</v>
      </c>
      <c r="C53" s="13">
        <v>460</v>
      </c>
      <c r="D53" s="13" t="s">
        <v>3851</v>
      </c>
      <c r="E53" s="14" t="s">
        <v>3820</v>
      </c>
      <c r="F53" s="13" t="e">
        <f>#REF!</f>
        <v>#REF!</v>
      </c>
      <c r="G53" s="15" t="e">
        <f>#REF!</f>
        <v>#REF!</v>
      </c>
      <c r="H53" s="16">
        <f t="shared" si="11"/>
        <v>29.3904</v>
      </c>
      <c r="I53" s="16"/>
      <c r="J53" s="16">
        <v>0</v>
      </c>
      <c r="K53" s="17" t="e">
        <f t="shared" si="1"/>
        <v>#REF!</v>
      </c>
      <c r="L53" s="17">
        <f t="shared" si="2"/>
        <v>29.3904</v>
      </c>
      <c r="M53" s="18" t="e">
        <f t="shared" si="3"/>
        <v>#REF!</v>
      </c>
      <c r="N53" s="18">
        <f t="shared" si="4"/>
        <v>30</v>
      </c>
      <c r="O53" s="19">
        <v>70</v>
      </c>
      <c r="P53" s="19">
        <v>30</v>
      </c>
      <c r="Q53" s="20" t="e">
        <f t="shared" si="5"/>
        <v>#REF!</v>
      </c>
      <c r="R53" s="21" t="e">
        <f t="shared" si="6"/>
        <v>#REF!</v>
      </c>
    </row>
    <row r="54" spans="1:18">
      <c r="A54" s="3" t="s">
        <v>3852</v>
      </c>
      <c r="B54" s="13">
        <f t="shared" si="0"/>
        <v>0.47</v>
      </c>
      <c r="C54" s="13">
        <v>470</v>
      </c>
      <c r="D54" s="13" t="s">
        <v>3851</v>
      </c>
      <c r="E54" s="14" t="s">
        <v>3820</v>
      </c>
      <c r="F54" s="13" t="e">
        <f>#REF!</f>
        <v>#REF!</v>
      </c>
      <c r="G54" s="15" t="e">
        <f>#REF!</f>
        <v>#REF!</v>
      </c>
      <c r="H54" s="16">
        <f t="shared" si="11"/>
        <v>29.3904</v>
      </c>
      <c r="I54" s="16"/>
      <c r="J54" s="16">
        <v>0</v>
      </c>
      <c r="K54" s="17" t="e">
        <f t="shared" si="1"/>
        <v>#REF!</v>
      </c>
      <c r="L54" s="17">
        <f t="shared" si="2"/>
        <v>29.3904</v>
      </c>
      <c r="M54" s="18" t="e">
        <f t="shared" si="3"/>
        <v>#REF!</v>
      </c>
      <c r="N54" s="18">
        <f t="shared" si="4"/>
        <v>30</v>
      </c>
      <c r="O54" s="19">
        <v>70</v>
      </c>
      <c r="P54" s="19">
        <v>30</v>
      </c>
      <c r="Q54" s="20" t="e">
        <f t="shared" si="5"/>
        <v>#REF!</v>
      </c>
      <c r="R54" s="21" t="e">
        <f t="shared" si="6"/>
        <v>#REF!</v>
      </c>
    </row>
    <row r="55" spans="1:18">
      <c r="A55" s="3" t="s">
        <v>3852</v>
      </c>
      <c r="B55" s="13">
        <f t="shared" si="0"/>
        <v>0.48</v>
      </c>
      <c r="C55" s="13">
        <v>480</v>
      </c>
      <c r="D55" s="13" t="s">
        <v>3851</v>
      </c>
      <c r="E55" s="14" t="s">
        <v>3820</v>
      </c>
      <c r="F55" s="13" t="e">
        <f>#REF!</f>
        <v>#REF!</v>
      </c>
      <c r="G55" s="15" t="e">
        <f>#REF!</f>
        <v>#REF!</v>
      </c>
      <c r="H55" s="16">
        <f t="shared" si="11"/>
        <v>29.3904</v>
      </c>
      <c r="I55" s="16"/>
      <c r="J55" s="16">
        <v>0</v>
      </c>
      <c r="K55" s="17" t="e">
        <f t="shared" si="1"/>
        <v>#REF!</v>
      </c>
      <c r="L55" s="17">
        <f t="shared" si="2"/>
        <v>29.3904</v>
      </c>
      <c r="M55" s="18" t="e">
        <f t="shared" si="3"/>
        <v>#REF!</v>
      </c>
      <c r="N55" s="18">
        <f t="shared" si="4"/>
        <v>30</v>
      </c>
      <c r="O55" s="19">
        <v>70</v>
      </c>
      <c r="P55" s="19">
        <v>30</v>
      </c>
      <c r="Q55" s="20" t="e">
        <f t="shared" si="5"/>
        <v>#REF!</v>
      </c>
      <c r="R55" s="21" t="e">
        <f t="shared" si="6"/>
        <v>#REF!</v>
      </c>
    </row>
    <row r="56" spans="1:18">
      <c r="A56" s="3" t="s">
        <v>3852</v>
      </c>
      <c r="B56" s="13">
        <f t="shared" si="0"/>
        <v>0.49</v>
      </c>
      <c r="C56" s="13">
        <v>490</v>
      </c>
      <c r="D56" s="13" t="s">
        <v>3851</v>
      </c>
      <c r="E56" s="14" t="s">
        <v>3820</v>
      </c>
      <c r="F56" s="13" t="e">
        <f>#REF!</f>
        <v>#REF!</v>
      </c>
      <c r="G56" s="15" t="e">
        <f>#REF!</f>
        <v>#REF!</v>
      </c>
      <c r="H56" s="16">
        <f t="shared" si="11"/>
        <v>29.3904</v>
      </c>
      <c r="I56" s="16"/>
      <c r="J56" s="16">
        <v>0</v>
      </c>
      <c r="K56" s="17" t="e">
        <f t="shared" si="1"/>
        <v>#REF!</v>
      </c>
      <c r="L56" s="17">
        <f t="shared" si="2"/>
        <v>29.3904</v>
      </c>
      <c r="M56" s="18" t="e">
        <f t="shared" si="3"/>
        <v>#REF!</v>
      </c>
      <c r="N56" s="18">
        <f t="shared" si="4"/>
        <v>30</v>
      </c>
      <c r="O56" s="19">
        <v>70</v>
      </c>
      <c r="P56" s="19">
        <v>30</v>
      </c>
      <c r="Q56" s="20" t="e">
        <f t="shared" si="5"/>
        <v>#REF!</v>
      </c>
      <c r="R56" s="21" t="e">
        <f t="shared" si="6"/>
        <v>#REF!</v>
      </c>
    </row>
    <row r="57" spans="1:18">
      <c r="A57" s="3" t="s">
        <v>3852</v>
      </c>
      <c r="B57" s="13">
        <f t="shared" si="0"/>
        <v>0.5</v>
      </c>
      <c r="C57" s="13">
        <v>500</v>
      </c>
      <c r="D57" s="13" t="s">
        <v>3851</v>
      </c>
      <c r="E57" s="14" t="s">
        <v>3820</v>
      </c>
      <c r="F57" s="13" t="e">
        <f>#REF!</f>
        <v>#REF!</v>
      </c>
      <c r="G57" s="15" t="e">
        <f>#REF!</f>
        <v>#REF!</v>
      </c>
      <c r="H57" s="16">
        <f t="shared" si="11"/>
        <v>29.3904</v>
      </c>
      <c r="I57" s="16"/>
      <c r="J57" s="16">
        <v>0</v>
      </c>
      <c r="K57" s="17" t="e">
        <f t="shared" si="1"/>
        <v>#REF!</v>
      </c>
      <c r="L57" s="17">
        <f t="shared" si="2"/>
        <v>29.3904</v>
      </c>
      <c r="M57" s="18" t="e">
        <f t="shared" si="3"/>
        <v>#REF!</v>
      </c>
      <c r="N57" s="18">
        <f t="shared" si="4"/>
        <v>30</v>
      </c>
      <c r="O57" s="19">
        <v>70</v>
      </c>
      <c r="P57" s="19">
        <v>30</v>
      </c>
      <c r="Q57" s="20" t="e">
        <f t="shared" si="5"/>
        <v>#REF!</v>
      </c>
      <c r="R57" s="21" t="e">
        <f t="shared" si="6"/>
        <v>#REF!</v>
      </c>
    </row>
    <row r="58" spans="1:18">
      <c r="A58" s="3" t="s">
        <v>3853</v>
      </c>
      <c r="B58" s="13">
        <f t="shared" si="0"/>
        <v>0.51</v>
      </c>
      <c r="C58" s="13">
        <v>510</v>
      </c>
      <c r="D58" s="13" t="s">
        <v>3851</v>
      </c>
      <c r="E58" s="14" t="s">
        <v>3821</v>
      </c>
      <c r="F58" s="13" t="e">
        <f>#REF!</f>
        <v>#REF!</v>
      </c>
      <c r="G58" s="15" t="e">
        <f>#REF!</f>
        <v>#REF!</v>
      </c>
      <c r="H58" s="16">
        <f t="shared" ref="H58:H67" si="12">(2.97*0.2+4.91*0.4+5.08*0.3)*7.2</f>
        <v>29.3904</v>
      </c>
      <c r="I58" s="16"/>
      <c r="J58" s="16">
        <v>0</v>
      </c>
      <c r="K58" s="17" t="e">
        <f t="shared" si="1"/>
        <v>#REF!</v>
      </c>
      <c r="L58" s="17">
        <f t="shared" si="2"/>
        <v>29.3904</v>
      </c>
      <c r="M58" s="18" t="e">
        <f t="shared" si="3"/>
        <v>#REF!</v>
      </c>
      <c r="N58" s="18">
        <f t="shared" si="4"/>
        <v>30</v>
      </c>
      <c r="O58" s="19">
        <v>70</v>
      </c>
      <c r="P58" s="19">
        <v>30</v>
      </c>
      <c r="Q58" s="20" t="e">
        <f t="shared" si="5"/>
        <v>#REF!</v>
      </c>
      <c r="R58" s="21" t="e">
        <f t="shared" si="6"/>
        <v>#REF!</v>
      </c>
    </row>
    <row r="59" spans="1:18">
      <c r="A59" s="3" t="s">
        <v>3853</v>
      </c>
      <c r="B59" s="13">
        <f t="shared" si="0"/>
        <v>0.52</v>
      </c>
      <c r="C59" s="13">
        <v>520</v>
      </c>
      <c r="D59" s="13" t="s">
        <v>3851</v>
      </c>
      <c r="E59" s="14" t="s">
        <v>3821</v>
      </c>
      <c r="F59" s="13" t="e">
        <f>#REF!</f>
        <v>#REF!</v>
      </c>
      <c r="G59" s="15" t="e">
        <f>#REF!</f>
        <v>#REF!</v>
      </c>
      <c r="H59" s="16">
        <f t="shared" si="12"/>
        <v>29.3904</v>
      </c>
      <c r="I59" s="16"/>
      <c r="J59" s="16">
        <v>0</v>
      </c>
      <c r="K59" s="17" t="e">
        <f t="shared" si="1"/>
        <v>#REF!</v>
      </c>
      <c r="L59" s="17">
        <f t="shared" si="2"/>
        <v>29.3904</v>
      </c>
      <c r="M59" s="18" t="e">
        <f t="shared" si="3"/>
        <v>#REF!</v>
      </c>
      <c r="N59" s="18">
        <f t="shared" si="4"/>
        <v>30</v>
      </c>
      <c r="O59" s="19">
        <v>70</v>
      </c>
      <c r="P59" s="19">
        <v>30</v>
      </c>
      <c r="Q59" s="20" t="e">
        <f t="shared" si="5"/>
        <v>#REF!</v>
      </c>
      <c r="R59" s="21" t="e">
        <f t="shared" si="6"/>
        <v>#REF!</v>
      </c>
    </row>
    <row r="60" spans="1:18">
      <c r="A60" s="3" t="s">
        <v>3853</v>
      </c>
      <c r="B60" s="13">
        <f t="shared" si="0"/>
        <v>0.53</v>
      </c>
      <c r="C60" s="13">
        <v>530</v>
      </c>
      <c r="D60" s="13" t="s">
        <v>3851</v>
      </c>
      <c r="E60" s="14" t="s">
        <v>3821</v>
      </c>
      <c r="F60" s="13" t="e">
        <f>#REF!</f>
        <v>#REF!</v>
      </c>
      <c r="G60" s="15" t="e">
        <f>#REF!</f>
        <v>#REF!</v>
      </c>
      <c r="H60" s="16">
        <f t="shared" si="12"/>
        <v>29.3904</v>
      </c>
      <c r="I60" s="16"/>
      <c r="J60" s="16">
        <v>0</v>
      </c>
      <c r="K60" s="17" t="e">
        <f t="shared" si="1"/>
        <v>#REF!</v>
      </c>
      <c r="L60" s="17">
        <f t="shared" si="2"/>
        <v>29.3904</v>
      </c>
      <c r="M60" s="18" t="e">
        <f t="shared" si="3"/>
        <v>#REF!</v>
      </c>
      <c r="N60" s="18">
        <f t="shared" si="4"/>
        <v>30</v>
      </c>
      <c r="O60" s="19">
        <v>70</v>
      </c>
      <c r="P60" s="19">
        <v>30</v>
      </c>
      <c r="Q60" s="20" t="e">
        <f t="shared" si="5"/>
        <v>#REF!</v>
      </c>
      <c r="R60" s="21" t="e">
        <f t="shared" si="6"/>
        <v>#REF!</v>
      </c>
    </row>
    <row r="61" spans="1:18">
      <c r="A61" s="3" t="s">
        <v>3853</v>
      </c>
      <c r="B61" s="13">
        <f t="shared" si="0"/>
        <v>0.54</v>
      </c>
      <c r="C61" s="13">
        <v>540</v>
      </c>
      <c r="D61" s="13" t="s">
        <v>3851</v>
      </c>
      <c r="E61" s="14" t="s">
        <v>3821</v>
      </c>
      <c r="F61" s="13" t="e">
        <f>#REF!</f>
        <v>#REF!</v>
      </c>
      <c r="G61" s="15" t="e">
        <f>#REF!</f>
        <v>#REF!</v>
      </c>
      <c r="H61" s="16">
        <f t="shared" si="12"/>
        <v>29.3904</v>
      </c>
      <c r="I61" s="16"/>
      <c r="J61" s="16">
        <v>0</v>
      </c>
      <c r="K61" s="17" t="e">
        <f t="shared" si="1"/>
        <v>#REF!</v>
      </c>
      <c r="L61" s="17">
        <f t="shared" si="2"/>
        <v>29.3904</v>
      </c>
      <c r="M61" s="18" t="e">
        <f t="shared" si="3"/>
        <v>#REF!</v>
      </c>
      <c r="N61" s="18">
        <f t="shared" si="4"/>
        <v>30</v>
      </c>
      <c r="O61" s="19">
        <v>70</v>
      </c>
      <c r="P61" s="19">
        <v>30</v>
      </c>
      <c r="Q61" s="20" t="e">
        <f t="shared" si="5"/>
        <v>#REF!</v>
      </c>
      <c r="R61" s="21" t="e">
        <f t="shared" si="6"/>
        <v>#REF!</v>
      </c>
    </row>
    <row r="62" spans="1:18">
      <c r="A62" s="3" t="s">
        <v>3853</v>
      </c>
      <c r="B62" s="13">
        <f t="shared" si="0"/>
        <v>0.55000000000000004</v>
      </c>
      <c r="C62" s="13">
        <v>550</v>
      </c>
      <c r="D62" s="13" t="s">
        <v>3851</v>
      </c>
      <c r="E62" s="14" t="s">
        <v>3821</v>
      </c>
      <c r="F62" s="13" t="e">
        <f>#REF!</f>
        <v>#REF!</v>
      </c>
      <c r="G62" s="15" t="e">
        <f>#REF!</f>
        <v>#REF!</v>
      </c>
      <c r="H62" s="16">
        <f t="shared" si="12"/>
        <v>29.3904</v>
      </c>
      <c r="I62" s="16"/>
      <c r="J62" s="16">
        <v>0</v>
      </c>
      <c r="K62" s="17" t="e">
        <f t="shared" si="1"/>
        <v>#REF!</v>
      </c>
      <c r="L62" s="17">
        <f t="shared" si="2"/>
        <v>29.3904</v>
      </c>
      <c r="M62" s="18" t="e">
        <f t="shared" si="3"/>
        <v>#REF!</v>
      </c>
      <c r="N62" s="18">
        <f t="shared" si="4"/>
        <v>30</v>
      </c>
      <c r="O62" s="19">
        <v>70</v>
      </c>
      <c r="P62" s="19">
        <v>30</v>
      </c>
      <c r="Q62" s="20" t="e">
        <f t="shared" si="5"/>
        <v>#REF!</v>
      </c>
      <c r="R62" s="21" t="e">
        <f t="shared" si="6"/>
        <v>#REF!</v>
      </c>
    </row>
    <row r="63" spans="1:18">
      <c r="A63" s="3" t="s">
        <v>3853</v>
      </c>
      <c r="B63" s="13">
        <f t="shared" si="0"/>
        <v>0.56000000000000005</v>
      </c>
      <c r="C63" s="13">
        <v>560</v>
      </c>
      <c r="D63" s="13" t="s">
        <v>3851</v>
      </c>
      <c r="E63" s="14" t="s">
        <v>3821</v>
      </c>
      <c r="F63" s="13" t="e">
        <f>#REF!</f>
        <v>#REF!</v>
      </c>
      <c r="G63" s="15" t="e">
        <f>#REF!</f>
        <v>#REF!</v>
      </c>
      <c r="H63" s="16">
        <f t="shared" si="12"/>
        <v>29.3904</v>
      </c>
      <c r="I63" s="16"/>
      <c r="J63" s="16">
        <v>0</v>
      </c>
      <c r="K63" s="17" t="e">
        <f t="shared" si="1"/>
        <v>#REF!</v>
      </c>
      <c r="L63" s="17">
        <f t="shared" si="2"/>
        <v>29.3904</v>
      </c>
      <c r="M63" s="18" t="e">
        <f t="shared" si="3"/>
        <v>#REF!</v>
      </c>
      <c r="N63" s="18">
        <f t="shared" si="4"/>
        <v>30</v>
      </c>
      <c r="O63" s="19">
        <v>70</v>
      </c>
      <c r="P63" s="19">
        <v>30</v>
      </c>
      <c r="Q63" s="20" t="e">
        <f t="shared" si="5"/>
        <v>#REF!</v>
      </c>
      <c r="R63" s="21" t="e">
        <f t="shared" si="6"/>
        <v>#REF!</v>
      </c>
    </row>
    <row r="64" spans="1:18">
      <c r="A64" s="3" t="s">
        <v>3853</v>
      </c>
      <c r="B64" s="13">
        <f t="shared" si="0"/>
        <v>0.56999999999999995</v>
      </c>
      <c r="C64" s="13">
        <v>570</v>
      </c>
      <c r="D64" s="13" t="s">
        <v>3851</v>
      </c>
      <c r="E64" s="14" t="s">
        <v>3821</v>
      </c>
      <c r="F64" s="13" t="e">
        <f>#REF!</f>
        <v>#REF!</v>
      </c>
      <c r="G64" s="15" t="e">
        <f>#REF!</f>
        <v>#REF!</v>
      </c>
      <c r="H64" s="16">
        <f t="shared" si="12"/>
        <v>29.3904</v>
      </c>
      <c r="I64" s="16"/>
      <c r="J64" s="16">
        <v>0</v>
      </c>
      <c r="K64" s="17" t="e">
        <f t="shared" si="1"/>
        <v>#REF!</v>
      </c>
      <c r="L64" s="17">
        <f t="shared" si="2"/>
        <v>29.3904</v>
      </c>
      <c r="M64" s="18" t="e">
        <f t="shared" si="3"/>
        <v>#REF!</v>
      </c>
      <c r="N64" s="18">
        <f t="shared" si="4"/>
        <v>30</v>
      </c>
      <c r="O64" s="19">
        <v>70</v>
      </c>
      <c r="P64" s="19">
        <v>30</v>
      </c>
      <c r="Q64" s="20" t="e">
        <f t="shared" si="5"/>
        <v>#REF!</v>
      </c>
      <c r="R64" s="21" t="e">
        <f t="shared" si="6"/>
        <v>#REF!</v>
      </c>
    </row>
    <row r="65" spans="1:18">
      <c r="A65" s="3" t="s">
        <v>3853</v>
      </c>
      <c r="B65" s="13">
        <f t="shared" si="0"/>
        <v>0.57999999999999996</v>
      </c>
      <c r="C65" s="13">
        <v>580</v>
      </c>
      <c r="D65" s="13" t="s">
        <v>3851</v>
      </c>
      <c r="E65" s="14" t="s">
        <v>3821</v>
      </c>
      <c r="F65" s="13" t="e">
        <f>#REF!</f>
        <v>#REF!</v>
      </c>
      <c r="G65" s="15" t="e">
        <f>#REF!</f>
        <v>#REF!</v>
      </c>
      <c r="H65" s="16">
        <f t="shared" si="12"/>
        <v>29.3904</v>
      </c>
      <c r="I65" s="16"/>
      <c r="J65" s="16">
        <v>0</v>
      </c>
      <c r="K65" s="17" t="e">
        <f t="shared" si="1"/>
        <v>#REF!</v>
      </c>
      <c r="L65" s="17">
        <f t="shared" si="2"/>
        <v>29.3904</v>
      </c>
      <c r="M65" s="18" t="e">
        <f t="shared" si="3"/>
        <v>#REF!</v>
      </c>
      <c r="N65" s="18">
        <f t="shared" si="4"/>
        <v>30</v>
      </c>
      <c r="O65" s="19">
        <v>70</v>
      </c>
      <c r="P65" s="19">
        <v>30</v>
      </c>
      <c r="Q65" s="20" t="e">
        <f t="shared" si="5"/>
        <v>#REF!</v>
      </c>
      <c r="R65" s="21" t="e">
        <f t="shared" si="6"/>
        <v>#REF!</v>
      </c>
    </row>
    <row r="66" spans="1:18">
      <c r="A66" s="3" t="s">
        <v>3853</v>
      </c>
      <c r="B66" s="13">
        <f t="shared" si="0"/>
        <v>0.59</v>
      </c>
      <c r="C66" s="13">
        <v>590</v>
      </c>
      <c r="D66" s="13" t="s">
        <v>3851</v>
      </c>
      <c r="E66" s="14" t="s">
        <v>3821</v>
      </c>
      <c r="F66" s="13" t="e">
        <f>#REF!</f>
        <v>#REF!</v>
      </c>
      <c r="G66" s="15" t="e">
        <f>#REF!</f>
        <v>#REF!</v>
      </c>
      <c r="H66" s="16">
        <f t="shared" si="12"/>
        <v>29.3904</v>
      </c>
      <c r="I66" s="16"/>
      <c r="J66" s="16">
        <v>0</v>
      </c>
      <c r="K66" s="17" t="e">
        <f t="shared" si="1"/>
        <v>#REF!</v>
      </c>
      <c r="L66" s="17">
        <f t="shared" si="2"/>
        <v>29.3904</v>
      </c>
      <c r="M66" s="18" t="e">
        <f t="shared" si="3"/>
        <v>#REF!</v>
      </c>
      <c r="N66" s="18">
        <f t="shared" si="4"/>
        <v>30</v>
      </c>
      <c r="O66" s="19">
        <v>70</v>
      </c>
      <c r="P66" s="19">
        <v>30</v>
      </c>
      <c r="Q66" s="20" t="e">
        <f t="shared" si="5"/>
        <v>#REF!</v>
      </c>
      <c r="R66" s="21" t="e">
        <f t="shared" si="6"/>
        <v>#REF!</v>
      </c>
    </row>
    <row r="67" spans="1:18">
      <c r="A67" s="3" t="s">
        <v>3853</v>
      </c>
      <c r="B67" s="13">
        <f t="shared" si="0"/>
        <v>0.6</v>
      </c>
      <c r="C67" s="13">
        <v>600</v>
      </c>
      <c r="D67" s="13" t="s">
        <v>3851</v>
      </c>
      <c r="E67" s="14" t="s">
        <v>3821</v>
      </c>
      <c r="F67" s="13" t="e">
        <f>#REF!</f>
        <v>#REF!</v>
      </c>
      <c r="G67" s="15" t="e">
        <f>#REF!</f>
        <v>#REF!</v>
      </c>
      <c r="H67" s="16">
        <f t="shared" si="12"/>
        <v>29.3904</v>
      </c>
      <c r="I67" s="16"/>
      <c r="J67" s="16">
        <v>0</v>
      </c>
      <c r="K67" s="17" t="e">
        <f t="shared" si="1"/>
        <v>#REF!</v>
      </c>
      <c r="L67" s="17">
        <f t="shared" si="2"/>
        <v>29.3904</v>
      </c>
      <c r="M67" s="18" t="e">
        <f t="shared" si="3"/>
        <v>#REF!</v>
      </c>
      <c r="N67" s="18">
        <f t="shared" si="4"/>
        <v>30</v>
      </c>
      <c r="O67" s="19">
        <v>70</v>
      </c>
      <c r="P67" s="19">
        <v>30</v>
      </c>
      <c r="Q67" s="20" t="e">
        <f t="shared" si="5"/>
        <v>#REF!</v>
      </c>
      <c r="R67" s="21" t="e">
        <f t="shared" si="6"/>
        <v>#REF!</v>
      </c>
    </row>
    <row r="68" spans="1:18">
      <c r="A68" s="3" t="s">
        <v>3853</v>
      </c>
      <c r="B68" s="13">
        <f t="shared" si="0"/>
        <v>0.61</v>
      </c>
      <c r="C68" s="13">
        <v>610</v>
      </c>
      <c r="D68" s="13"/>
      <c r="E68" s="14" t="s">
        <v>3821</v>
      </c>
      <c r="F68" s="13" t="e">
        <f>#REF!</f>
        <v>#REF!</v>
      </c>
      <c r="G68" s="15" t="e">
        <f>#REF!</f>
        <v>#REF!</v>
      </c>
      <c r="H68" s="16">
        <f t="shared" ref="H68:H77" si="13">(2.97*0.2+4.91*0.4+5.08*0.3)*7.2</f>
        <v>29.3904</v>
      </c>
      <c r="I68" s="16"/>
      <c r="J68" s="16">
        <v>0</v>
      </c>
      <c r="K68" s="17" t="e">
        <f t="shared" si="1"/>
        <v>#REF!</v>
      </c>
      <c r="L68" s="17">
        <f t="shared" si="2"/>
        <v>29.3904</v>
      </c>
      <c r="M68" s="18" t="e">
        <f t="shared" si="3"/>
        <v>#REF!</v>
      </c>
      <c r="N68" s="18">
        <f t="shared" si="4"/>
        <v>30</v>
      </c>
      <c r="O68" s="19">
        <v>70</v>
      </c>
      <c r="P68" s="19">
        <v>30</v>
      </c>
      <c r="Q68" s="20" t="e">
        <f t="shared" si="5"/>
        <v>#REF!</v>
      </c>
      <c r="R68" s="21" t="e">
        <f t="shared" si="6"/>
        <v>#REF!</v>
      </c>
    </row>
    <row r="69" spans="1:18">
      <c r="A69" s="3" t="s">
        <v>3853</v>
      </c>
      <c r="B69" s="13">
        <f t="shared" si="0"/>
        <v>0.62</v>
      </c>
      <c r="C69" s="13">
        <v>620</v>
      </c>
      <c r="D69" s="13"/>
      <c r="E69" s="14" t="s">
        <v>3821</v>
      </c>
      <c r="F69" s="13" t="e">
        <f>#REF!</f>
        <v>#REF!</v>
      </c>
      <c r="G69" s="15" t="e">
        <f>#REF!</f>
        <v>#REF!</v>
      </c>
      <c r="H69" s="16">
        <f t="shared" si="13"/>
        <v>29.3904</v>
      </c>
      <c r="I69" s="16"/>
      <c r="J69" s="16">
        <v>0</v>
      </c>
      <c r="K69" s="17" t="e">
        <f t="shared" si="1"/>
        <v>#REF!</v>
      </c>
      <c r="L69" s="17">
        <f t="shared" si="2"/>
        <v>29.3904</v>
      </c>
      <c r="M69" s="18" t="e">
        <f t="shared" si="3"/>
        <v>#REF!</v>
      </c>
      <c r="N69" s="18">
        <f t="shared" si="4"/>
        <v>30</v>
      </c>
      <c r="O69" s="19">
        <v>70</v>
      </c>
      <c r="P69" s="19">
        <v>30</v>
      </c>
      <c r="Q69" s="20" t="e">
        <f t="shared" si="5"/>
        <v>#REF!</v>
      </c>
      <c r="R69" s="21" t="e">
        <f t="shared" si="6"/>
        <v>#REF!</v>
      </c>
    </row>
    <row r="70" spans="1:18">
      <c r="A70" s="3" t="s">
        <v>3853</v>
      </c>
      <c r="B70" s="13">
        <f t="shared" si="0"/>
        <v>0.63</v>
      </c>
      <c r="C70" s="13">
        <v>630</v>
      </c>
      <c r="D70" s="13"/>
      <c r="E70" s="14" t="s">
        <v>3821</v>
      </c>
      <c r="F70" s="13" t="e">
        <f>#REF!</f>
        <v>#REF!</v>
      </c>
      <c r="G70" s="15" t="e">
        <f>#REF!</f>
        <v>#REF!</v>
      </c>
      <c r="H70" s="16">
        <f t="shared" si="13"/>
        <v>29.3904</v>
      </c>
      <c r="I70" s="16"/>
      <c r="J70" s="16">
        <v>0</v>
      </c>
      <c r="K70" s="17" t="e">
        <f t="shared" si="1"/>
        <v>#REF!</v>
      </c>
      <c r="L70" s="17">
        <f t="shared" si="2"/>
        <v>29.3904</v>
      </c>
      <c r="M70" s="18" t="e">
        <f t="shared" si="3"/>
        <v>#REF!</v>
      </c>
      <c r="N70" s="18">
        <f t="shared" si="4"/>
        <v>30</v>
      </c>
      <c r="O70" s="19">
        <v>70</v>
      </c>
      <c r="P70" s="19">
        <v>30</v>
      </c>
      <c r="Q70" s="20" t="e">
        <f t="shared" si="5"/>
        <v>#REF!</v>
      </c>
      <c r="R70" s="21" t="e">
        <f t="shared" si="6"/>
        <v>#REF!</v>
      </c>
    </row>
    <row r="71" spans="1:18">
      <c r="A71" s="3" t="s">
        <v>3853</v>
      </c>
      <c r="B71" s="13">
        <f t="shared" ref="B71:B134" si="14">C71/1000</f>
        <v>0.64</v>
      </c>
      <c r="C71" s="13">
        <v>640</v>
      </c>
      <c r="D71" s="13"/>
      <c r="E71" s="14" t="s">
        <v>3821</v>
      </c>
      <c r="F71" s="13" t="e">
        <f>#REF!</f>
        <v>#REF!</v>
      </c>
      <c r="G71" s="15" t="e">
        <f>#REF!</f>
        <v>#REF!</v>
      </c>
      <c r="H71" s="16">
        <f t="shared" si="13"/>
        <v>29.3904</v>
      </c>
      <c r="I71" s="16"/>
      <c r="J71" s="16">
        <v>0</v>
      </c>
      <c r="K71" s="17" t="e">
        <f t="shared" ref="K71:K134" si="15">F71+G71</f>
        <v>#REF!</v>
      </c>
      <c r="L71" s="17">
        <f t="shared" ref="L71:L134" si="16">H71+I71+J71</f>
        <v>29.3904</v>
      </c>
      <c r="M71" s="18" t="e">
        <f t="shared" ref="M71:M134" si="17">IF(B71&gt;0.05,((F71+G71)*B71+L71-N71)/B71,((F71+G71)*0.05+L71-N71)/0.05)</f>
        <v>#REF!</v>
      </c>
      <c r="N71" s="18">
        <f t="shared" ref="N71:N134" si="18">P71</f>
        <v>30</v>
      </c>
      <c r="O71" s="19">
        <v>70</v>
      </c>
      <c r="P71" s="19">
        <v>30</v>
      </c>
      <c r="Q71" s="20" t="e">
        <f t="shared" ref="Q71:Q134" si="19">IF(B71&gt;0.05,(O71-K71)*B71+P71-L71,(O71-K71)*0.05+P71-L71)</f>
        <v>#REF!</v>
      </c>
      <c r="R71" s="21" t="e">
        <f t="shared" ref="R71:R134" si="20">IF(B71&gt;0.05,Q71/(K71*B71+L71),Q71/(K71*0.05+L71))</f>
        <v>#REF!</v>
      </c>
    </row>
    <row r="72" spans="1:18">
      <c r="A72" s="3" t="s">
        <v>3853</v>
      </c>
      <c r="B72" s="13">
        <f t="shared" si="14"/>
        <v>0.65</v>
      </c>
      <c r="C72" s="13">
        <v>650</v>
      </c>
      <c r="D72" s="13"/>
      <c r="E72" s="14" t="s">
        <v>3821</v>
      </c>
      <c r="F72" s="13" t="e">
        <f>#REF!</f>
        <v>#REF!</v>
      </c>
      <c r="G72" s="15" t="e">
        <f>#REF!</f>
        <v>#REF!</v>
      </c>
      <c r="H72" s="16">
        <f t="shared" si="13"/>
        <v>29.3904</v>
      </c>
      <c r="I72" s="16"/>
      <c r="J72" s="16">
        <v>0</v>
      </c>
      <c r="K72" s="17" t="e">
        <f t="shared" si="15"/>
        <v>#REF!</v>
      </c>
      <c r="L72" s="17">
        <f t="shared" si="16"/>
        <v>29.3904</v>
      </c>
      <c r="M72" s="18" t="e">
        <f t="shared" si="17"/>
        <v>#REF!</v>
      </c>
      <c r="N72" s="18">
        <f t="shared" si="18"/>
        <v>30</v>
      </c>
      <c r="O72" s="19">
        <v>70</v>
      </c>
      <c r="P72" s="19">
        <v>30</v>
      </c>
      <c r="Q72" s="20" t="e">
        <f t="shared" si="19"/>
        <v>#REF!</v>
      </c>
      <c r="R72" s="21" t="e">
        <f t="shared" si="20"/>
        <v>#REF!</v>
      </c>
    </row>
    <row r="73" spans="1:18">
      <c r="A73" s="3" t="s">
        <v>3853</v>
      </c>
      <c r="B73" s="13">
        <f t="shared" si="14"/>
        <v>0.66</v>
      </c>
      <c r="C73" s="13">
        <v>660</v>
      </c>
      <c r="D73" s="13"/>
      <c r="E73" s="14" t="s">
        <v>3821</v>
      </c>
      <c r="F73" s="13" t="e">
        <f>#REF!</f>
        <v>#REF!</v>
      </c>
      <c r="G73" s="15" t="e">
        <f>#REF!</f>
        <v>#REF!</v>
      </c>
      <c r="H73" s="16">
        <f t="shared" si="13"/>
        <v>29.3904</v>
      </c>
      <c r="I73" s="16"/>
      <c r="J73" s="16">
        <v>0</v>
      </c>
      <c r="K73" s="17" t="e">
        <f t="shared" si="15"/>
        <v>#REF!</v>
      </c>
      <c r="L73" s="17">
        <f t="shared" si="16"/>
        <v>29.3904</v>
      </c>
      <c r="M73" s="18" t="e">
        <f t="shared" si="17"/>
        <v>#REF!</v>
      </c>
      <c r="N73" s="18">
        <f t="shared" si="18"/>
        <v>30</v>
      </c>
      <c r="O73" s="19">
        <v>70</v>
      </c>
      <c r="P73" s="19">
        <v>30</v>
      </c>
      <c r="Q73" s="20" t="e">
        <f t="shared" si="19"/>
        <v>#REF!</v>
      </c>
      <c r="R73" s="21" t="e">
        <f t="shared" si="20"/>
        <v>#REF!</v>
      </c>
    </row>
    <row r="74" spans="1:18">
      <c r="A74" s="3" t="s">
        <v>3853</v>
      </c>
      <c r="B74" s="13">
        <f t="shared" si="14"/>
        <v>0.67</v>
      </c>
      <c r="C74" s="13">
        <v>670</v>
      </c>
      <c r="D74" s="13"/>
      <c r="E74" s="14" t="s">
        <v>3821</v>
      </c>
      <c r="F74" s="13" t="e">
        <f>#REF!</f>
        <v>#REF!</v>
      </c>
      <c r="G74" s="15" t="e">
        <f>#REF!</f>
        <v>#REF!</v>
      </c>
      <c r="H74" s="16">
        <f t="shared" si="13"/>
        <v>29.3904</v>
      </c>
      <c r="I74" s="16"/>
      <c r="J74" s="16">
        <v>0</v>
      </c>
      <c r="K74" s="17" t="e">
        <f t="shared" si="15"/>
        <v>#REF!</v>
      </c>
      <c r="L74" s="17">
        <f t="shared" si="16"/>
        <v>29.3904</v>
      </c>
      <c r="M74" s="18" t="e">
        <f t="shared" si="17"/>
        <v>#REF!</v>
      </c>
      <c r="N74" s="18">
        <f t="shared" si="18"/>
        <v>30</v>
      </c>
      <c r="O74" s="19">
        <v>70</v>
      </c>
      <c r="P74" s="19">
        <v>30</v>
      </c>
      <c r="Q74" s="20" t="e">
        <f t="shared" si="19"/>
        <v>#REF!</v>
      </c>
      <c r="R74" s="21" t="e">
        <f t="shared" si="20"/>
        <v>#REF!</v>
      </c>
    </row>
    <row r="75" spans="1:18">
      <c r="A75" s="3" t="s">
        <v>3853</v>
      </c>
      <c r="B75" s="13">
        <f t="shared" si="14"/>
        <v>0.68</v>
      </c>
      <c r="C75" s="13">
        <v>680</v>
      </c>
      <c r="D75" s="13"/>
      <c r="E75" s="14" t="s">
        <v>3821</v>
      </c>
      <c r="F75" s="13" t="e">
        <f>#REF!</f>
        <v>#REF!</v>
      </c>
      <c r="G75" s="15" t="e">
        <f>#REF!</f>
        <v>#REF!</v>
      </c>
      <c r="H75" s="16">
        <f t="shared" si="13"/>
        <v>29.3904</v>
      </c>
      <c r="I75" s="16"/>
      <c r="J75" s="16">
        <v>0</v>
      </c>
      <c r="K75" s="17" t="e">
        <f t="shared" si="15"/>
        <v>#REF!</v>
      </c>
      <c r="L75" s="17">
        <f t="shared" si="16"/>
        <v>29.3904</v>
      </c>
      <c r="M75" s="18" t="e">
        <f t="shared" si="17"/>
        <v>#REF!</v>
      </c>
      <c r="N75" s="18">
        <f t="shared" si="18"/>
        <v>30</v>
      </c>
      <c r="O75" s="19">
        <v>70</v>
      </c>
      <c r="P75" s="19">
        <v>30</v>
      </c>
      <c r="Q75" s="20" t="e">
        <f t="shared" si="19"/>
        <v>#REF!</v>
      </c>
      <c r="R75" s="21" t="e">
        <f t="shared" si="20"/>
        <v>#REF!</v>
      </c>
    </row>
    <row r="76" spans="1:18">
      <c r="A76" s="3" t="s">
        <v>3853</v>
      </c>
      <c r="B76" s="13">
        <f t="shared" si="14"/>
        <v>0.69</v>
      </c>
      <c r="C76" s="13">
        <v>690</v>
      </c>
      <c r="D76" s="13"/>
      <c r="E76" s="14" t="s">
        <v>3821</v>
      </c>
      <c r="F76" s="13" t="e">
        <f>#REF!</f>
        <v>#REF!</v>
      </c>
      <c r="G76" s="15" t="e">
        <f>#REF!</f>
        <v>#REF!</v>
      </c>
      <c r="H76" s="16">
        <f t="shared" si="13"/>
        <v>29.3904</v>
      </c>
      <c r="I76" s="16"/>
      <c r="J76" s="16">
        <v>0</v>
      </c>
      <c r="K76" s="17" t="e">
        <f t="shared" si="15"/>
        <v>#REF!</v>
      </c>
      <c r="L76" s="17">
        <f t="shared" si="16"/>
        <v>29.3904</v>
      </c>
      <c r="M76" s="18" t="e">
        <f t="shared" si="17"/>
        <v>#REF!</v>
      </c>
      <c r="N76" s="18">
        <f t="shared" si="18"/>
        <v>30</v>
      </c>
      <c r="O76" s="19">
        <v>70</v>
      </c>
      <c r="P76" s="19">
        <v>30</v>
      </c>
      <c r="Q76" s="20" t="e">
        <f t="shared" si="19"/>
        <v>#REF!</v>
      </c>
      <c r="R76" s="21" t="e">
        <f t="shared" si="20"/>
        <v>#REF!</v>
      </c>
    </row>
    <row r="77" spans="1:18">
      <c r="A77" s="3" t="s">
        <v>3853</v>
      </c>
      <c r="B77" s="13">
        <f t="shared" si="14"/>
        <v>0.7</v>
      </c>
      <c r="C77" s="13">
        <v>700</v>
      </c>
      <c r="D77" s="13"/>
      <c r="E77" s="14" t="s">
        <v>3821</v>
      </c>
      <c r="F77" s="13" t="e">
        <f>#REF!</f>
        <v>#REF!</v>
      </c>
      <c r="G77" s="15" t="e">
        <f>#REF!</f>
        <v>#REF!</v>
      </c>
      <c r="H77" s="16">
        <f t="shared" si="13"/>
        <v>29.3904</v>
      </c>
      <c r="I77" s="16"/>
      <c r="J77" s="16">
        <v>0</v>
      </c>
      <c r="K77" s="17" t="e">
        <f t="shared" si="15"/>
        <v>#REF!</v>
      </c>
      <c r="L77" s="17">
        <f t="shared" si="16"/>
        <v>29.3904</v>
      </c>
      <c r="M77" s="18" t="e">
        <f t="shared" si="17"/>
        <v>#REF!</v>
      </c>
      <c r="N77" s="18">
        <f t="shared" si="18"/>
        <v>30</v>
      </c>
      <c r="O77" s="19">
        <v>70</v>
      </c>
      <c r="P77" s="19">
        <v>30</v>
      </c>
      <c r="Q77" s="20" t="e">
        <f t="shared" si="19"/>
        <v>#REF!</v>
      </c>
      <c r="R77" s="21" t="e">
        <f t="shared" si="20"/>
        <v>#REF!</v>
      </c>
    </row>
    <row r="78" spans="1:18">
      <c r="A78" s="3" t="s">
        <v>3853</v>
      </c>
      <c r="B78" s="13">
        <f t="shared" si="14"/>
        <v>0.71</v>
      </c>
      <c r="C78" s="13">
        <v>710</v>
      </c>
      <c r="D78" s="13"/>
      <c r="E78" s="14" t="s">
        <v>3821</v>
      </c>
      <c r="F78" s="13" t="e">
        <f>#REF!</f>
        <v>#REF!</v>
      </c>
      <c r="G78" s="15" t="e">
        <f>#REF!</f>
        <v>#REF!</v>
      </c>
      <c r="H78" s="16">
        <f t="shared" ref="H78:H87" si="21">(2.97*0.2+4.91*0.4+5.08*0.3)*7.2</f>
        <v>29.3904</v>
      </c>
      <c r="I78" s="16"/>
      <c r="J78" s="16">
        <v>0</v>
      </c>
      <c r="K78" s="17" t="e">
        <f t="shared" si="15"/>
        <v>#REF!</v>
      </c>
      <c r="L78" s="17">
        <f t="shared" si="16"/>
        <v>29.3904</v>
      </c>
      <c r="M78" s="18" t="e">
        <f t="shared" si="17"/>
        <v>#REF!</v>
      </c>
      <c r="N78" s="18">
        <f t="shared" si="18"/>
        <v>30</v>
      </c>
      <c r="O78" s="19">
        <v>70</v>
      </c>
      <c r="P78" s="19">
        <v>30</v>
      </c>
      <c r="Q78" s="20" t="e">
        <f t="shared" si="19"/>
        <v>#REF!</v>
      </c>
      <c r="R78" s="21" t="e">
        <f t="shared" si="20"/>
        <v>#REF!</v>
      </c>
    </row>
    <row r="79" spans="1:18">
      <c r="A79" s="3" t="s">
        <v>3853</v>
      </c>
      <c r="B79" s="13">
        <f t="shared" si="14"/>
        <v>0.72</v>
      </c>
      <c r="C79" s="13">
        <v>720</v>
      </c>
      <c r="D79" s="13"/>
      <c r="E79" s="14" t="s">
        <v>3821</v>
      </c>
      <c r="F79" s="13" t="e">
        <f>#REF!</f>
        <v>#REF!</v>
      </c>
      <c r="G79" s="15" t="e">
        <f>#REF!</f>
        <v>#REF!</v>
      </c>
      <c r="H79" s="16">
        <f t="shared" si="21"/>
        <v>29.3904</v>
      </c>
      <c r="I79" s="16"/>
      <c r="J79" s="16">
        <v>0</v>
      </c>
      <c r="K79" s="17" t="e">
        <f t="shared" si="15"/>
        <v>#REF!</v>
      </c>
      <c r="L79" s="17">
        <f t="shared" si="16"/>
        <v>29.3904</v>
      </c>
      <c r="M79" s="18" t="e">
        <f t="shared" si="17"/>
        <v>#REF!</v>
      </c>
      <c r="N79" s="18">
        <f t="shared" si="18"/>
        <v>30</v>
      </c>
      <c r="O79" s="19">
        <v>70</v>
      </c>
      <c r="P79" s="19">
        <v>30</v>
      </c>
      <c r="Q79" s="20" t="e">
        <f t="shared" si="19"/>
        <v>#REF!</v>
      </c>
      <c r="R79" s="21" t="e">
        <f t="shared" si="20"/>
        <v>#REF!</v>
      </c>
    </row>
    <row r="80" spans="1:18">
      <c r="A80" s="3" t="s">
        <v>3853</v>
      </c>
      <c r="B80" s="13">
        <f t="shared" si="14"/>
        <v>0.73</v>
      </c>
      <c r="C80" s="13">
        <v>730</v>
      </c>
      <c r="D80" s="13"/>
      <c r="E80" s="14" t="s">
        <v>3821</v>
      </c>
      <c r="F80" s="13" t="e">
        <f>#REF!</f>
        <v>#REF!</v>
      </c>
      <c r="G80" s="15" t="e">
        <f>#REF!</f>
        <v>#REF!</v>
      </c>
      <c r="H80" s="16">
        <f t="shared" si="21"/>
        <v>29.3904</v>
      </c>
      <c r="I80" s="16"/>
      <c r="J80" s="16">
        <v>0</v>
      </c>
      <c r="K80" s="17" t="e">
        <f t="shared" si="15"/>
        <v>#REF!</v>
      </c>
      <c r="L80" s="17">
        <f t="shared" si="16"/>
        <v>29.3904</v>
      </c>
      <c r="M80" s="18" t="e">
        <f t="shared" si="17"/>
        <v>#REF!</v>
      </c>
      <c r="N80" s="18">
        <f t="shared" si="18"/>
        <v>30</v>
      </c>
      <c r="O80" s="19">
        <v>70</v>
      </c>
      <c r="P80" s="19">
        <v>30</v>
      </c>
      <c r="Q80" s="20" t="e">
        <f t="shared" si="19"/>
        <v>#REF!</v>
      </c>
      <c r="R80" s="21" t="e">
        <f t="shared" si="20"/>
        <v>#REF!</v>
      </c>
    </row>
    <row r="81" spans="1:18">
      <c r="A81" s="3" t="s">
        <v>3853</v>
      </c>
      <c r="B81" s="13">
        <f t="shared" si="14"/>
        <v>0.74</v>
      </c>
      <c r="C81" s="13">
        <v>740</v>
      </c>
      <c r="D81" s="13"/>
      <c r="E81" s="14" t="s">
        <v>3821</v>
      </c>
      <c r="F81" s="13" t="e">
        <f>#REF!</f>
        <v>#REF!</v>
      </c>
      <c r="G81" s="15" t="e">
        <f>#REF!</f>
        <v>#REF!</v>
      </c>
      <c r="H81" s="16">
        <f t="shared" si="21"/>
        <v>29.3904</v>
      </c>
      <c r="I81" s="16"/>
      <c r="J81" s="16">
        <v>0</v>
      </c>
      <c r="K81" s="17" t="e">
        <f t="shared" si="15"/>
        <v>#REF!</v>
      </c>
      <c r="L81" s="17">
        <f t="shared" si="16"/>
        <v>29.3904</v>
      </c>
      <c r="M81" s="18" t="e">
        <f t="shared" si="17"/>
        <v>#REF!</v>
      </c>
      <c r="N81" s="18">
        <f t="shared" si="18"/>
        <v>30</v>
      </c>
      <c r="O81" s="19">
        <v>70</v>
      </c>
      <c r="P81" s="19">
        <v>30</v>
      </c>
      <c r="Q81" s="20" t="e">
        <f t="shared" si="19"/>
        <v>#REF!</v>
      </c>
      <c r="R81" s="21" t="e">
        <f t="shared" si="20"/>
        <v>#REF!</v>
      </c>
    </row>
    <row r="82" spans="1:18">
      <c r="A82" s="3" t="s">
        <v>3853</v>
      </c>
      <c r="B82" s="13">
        <f t="shared" si="14"/>
        <v>0.75</v>
      </c>
      <c r="C82" s="13">
        <v>750</v>
      </c>
      <c r="D82" s="13"/>
      <c r="E82" s="14" t="s">
        <v>3821</v>
      </c>
      <c r="F82" s="13" t="e">
        <f>#REF!</f>
        <v>#REF!</v>
      </c>
      <c r="G82" s="15" t="e">
        <f>#REF!</f>
        <v>#REF!</v>
      </c>
      <c r="H82" s="16">
        <f t="shared" si="21"/>
        <v>29.3904</v>
      </c>
      <c r="I82" s="16"/>
      <c r="J82" s="16">
        <v>0</v>
      </c>
      <c r="K82" s="17" t="e">
        <f t="shared" si="15"/>
        <v>#REF!</v>
      </c>
      <c r="L82" s="17">
        <f t="shared" si="16"/>
        <v>29.3904</v>
      </c>
      <c r="M82" s="18" t="e">
        <f t="shared" si="17"/>
        <v>#REF!</v>
      </c>
      <c r="N82" s="18">
        <f t="shared" si="18"/>
        <v>30</v>
      </c>
      <c r="O82" s="19">
        <v>70</v>
      </c>
      <c r="P82" s="19">
        <v>30</v>
      </c>
      <c r="Q82" s="20" t="e">
        <f t="shared" si="19"/>
        <v>#REF!</v>
      </c>
      <c r="R82" s="21" t="e">
        <f t="shared" si="20"/>
        <v>#REF!</v>
      </c>
    </row>
    <row r="83" spans="1:18">
      <c r="A83" s="3" t="s">
        <v>3853</v>
      </c>
      <c r="B83" s="13">
        <f t="shared" si="14"/>
        <v>0.76</v>
      </c>
      <c r="C83" s="13">
        <v>760</v>
      </c>
      <c r="D83" s="13"/>
      <c r="E83" s="14" t="s">
        <v>3821</v>
      </c>
      <c r="F83" s="13" t="e">
        <f>#REF!</f>
        <v>#REF!</v>
      </c>
      <c r="G83" s="15" t="e">
        <f>#REF!</f>
        <v>#REF!</v>
      </c>
      <c r="H83" s="16">
        <f t="shared" si="21"/>
        <v>29.3904</v>
      </c>
      <c r="I83" s="16"/>
      <c r="J83" s="16">
        <v>0</v>
      </c>
      <c r="K83" s="17" t="e">
        <f t="shared" si="15"/>
        <v>#REF!</v>
      </c>
      <c r="L83" s="17">
        <f t="shared" si="16"/>
        <v>29.3904</v>
      </c>
      <c r="M83" s="18" t="e">
        <f t="shared" si="17"/>
        <v>#REF!</v>
      </c>
      <c r="N83" s="18">
        <f t="shared" si="18"/>
        <v>30</v>
      </c>
      <c r="O83" s="19">
        <v>70</v>
      </c>
      <c r="P83" s="19">
        <v>30</v>
      </c>
      <c r="Q83" s="20" t="e">
        <f t="shared" si="19"/>
        <v>#REF!</v>
      </c>
      <c r="R83" s="21" t="e">
        <f t="shared" si="20"/>
        <v>#REF!</v>
      </c>
    </row>
    <row r="84" spans="1:18">
      <c r="A84" s="3" t="s">
        <v>3853</v>
      </c>
      <c r="B84" s="13">
        <f t="shared" si="14"/>
        <v>0.77</v>
      </c>
      <c r="C84" s="13">
        <v>770</v>
      </c>
      <c r="D84" s="13"/>
      <c r="E84" s="14" t="s">
        <v>3821</v>
      </c>
      <c r="F84" s="13" t="e">
        <f>#REF!</f>
        <v>#REF!</v>
      </c>
      <c r="G84" s="15" t="e">
        <f>#REF!</f>
        <v>#REF!</v>
      </c>
      <c r="H84" s="16">
        <f t="shared" si="21"/>
        <v>29.3904</v>
      </c>
      <c r="I84" s="16"/>
      <c r="J84" s="16">
        <v>0</v>
      </c>
      <c r="K84" s="17" t="e">
        <f t="shared" si="15"/>
        <v>#REF!</v>
      </c>
      <c r="L84" s="17">
        <f t="shared" si="16"/>
        <v>29.3904</v>
      </c>
      <c r="M84" s="18" t="e">
        <f t="shared" si="17"/>
        <v>#REF!</v>
      </c>
      <c r="N84" s="18">
        <f t="shared" si="18"/>
        <v>30</v>
      </c>
      <c r="O84" s="19">
        <v>70</v>
      </c>
      <c r="P84" s="19">
        <v>30</v>
      </c>
      <c r="Q84" s="20" t="e">
        <f t="shared" si="19"/>
        <v>#REF!</v>
      </c>
      <c r="R84" s="21" t="e">
        <f t="shared" si="20"/>
        <v>#REF!</v>
      </c>
    </row>
    <row r="85" spans="1:18">
      <c r="A85" s="3" t="s">
        <v>3853</v>
      </c>
      <c r="B85" s="13">
        <f t="shared" si="14"/>
        <v>0.78</v>
      </c>
      <c r="C85" s="13">
        <v>780</v>
      </c>
      <c r="D85" s="13"/>
      <c r="E85" s="14" t="s">
        <v>3821</v>
      </c>
      <c r="F85" s="13" t="e">
        <f>#REF!</f>
        <v>#REF!</v>
      </c>
      <c r="G85" s="15" t="e">
        <f>#REF!</f>
        <v>#REF!</v>
      </c>
      <c r="H85" s="16">
        <f t="shared" si="21"/>
        <v>29.3904</v>
      </c>
      <c r="I85" s="16"/>
      <c r="J85" s="16">
        <v>0</v>
      </c>
      <c r="K85" s="17" t="e">
        <f t="shared" si="15"/>
        <v>#REF!</v>
      </c>
      <c r="L85" s="17">
        <f t="shared" si="16"/>
        <v>29.3904</v>
      </c>
      <c r="M85" s="18" t="e">
        <f t="shared" si="17"/>
        <v>#REF!</v>
      </c>
      <c r="N85" s="18">
        <f t="shared" si="18"/>
        <v>30</v>
      </c>
      <c r="O85" s="19">
        <v>70</v>
      </c>
      <c r="P85" s="19">
        <v>30</v>
      </c>
      <c r="Q85" s="20" t="e">
        <f t="shared" si="19"/>
        <v>#REF!</v>
      </c>
      <c r="R85" s="21" t="e">
        <f t="shared" si="20"/>
        <v>#REF!</v>
      </c>
    </row>
    <row r="86" spans="1:18">
      <c r="A86" s="3" t="s">
        <v>3853</v>
      </c>
      <c r="B86" s="13">
        <f t="shared" si="14"/>
        <v>0.79</v>
      </c>
      <c r="C86" s="13">
        <v>790</v>
      </c>
      <c r="D86" s="13"/>
      <c r="E86" s="14" t="s">
        <v>3821</v>
      </c>
      <c r="F86" s="13" t="e">
        <f>#REF!</f>
        <v>#REF!</v>
      </c>
      <c r="G86" s="15" t="e">
        <f>#REF!</f>
        <v>#REF!</v>
      </c>
      <c r="H86" s="16">
        <f t="shared" si="21"/>
        <v>29.3904</v>
      </c>
      <c r="I86" s="16"/>
      <c r="J86" s="16">
        <v>0</v>
      </c>
      <c r="K86" s="17" t="e">
        <f t="shared" si="15"/>
        <v>#REF!</v>
      </c>
      <c r="L86" s="17">
        <f t="shared" si="16"/>
        <v>29.3904</v>
      </c>
      <c r="M86" s="18" t="e">
        <f t="shared" si="17"/>
        <v>#REF!</v>
      </c>
      <c r="N86" s="18">
        <f t="shared" si="18"/>
        <v>30</v>
      </c>
      <c r="O86" s="19">
        <v>70</v>
      </c>
      <c r="P86" s="19">
        <v>30</v>
      </c>
      <c r="Q86" s="20" t="e">
        <f t="shared" si="19"/>
        <v>#REF!</v>
      </c>
      <c r="R86" s="21" t="e">
        <f t="shared" si="20"/>
        <v>#REF!</v>
      </c>
    </row>
    <row r="87" spans="1:18">
      <c r="A87" s="3" t="s">
        <v>3853</v>
      </c>
      <c r="B87" s="13">
        <f t="shared" si="14"/>
        <v>0.8</v>
      </c>
      <c r="C87" s="13">
        <v>800</v>
      </c>
      <c r="D87" s="13"/>
      <c r="E87" s="14" t="s">
        <v>3821</v>
      </c>
      <c r="F87" s="13" t="e">
        <f>#REF!</f>
        <v>#REF!</v>
      </c>
      <c r="G87" s="15" t="e">
        <f>#REF!</f>
        <v>#REF!</v>
      </c>
      <c r="H87" s="16">
        <f t="shared" si="21"/>
        <v>29.3904</v>
      </c>
      <c r="I87" s="16"/>
      <c r="J87" s="16">
        <v>0</v>
      </c>
      <c r="K87" s="17" t="e">
        <f t="shared" si="15"/>
        <v>#REF!</v>
      </c>
      <c r="L87" s="17">
        <f t="shared" si="16"/>
        <v>29.3904</v>
      </c>
      <c r="M87" s="18" t="e">
        <f t="shared" si="17"/>
        <v>#REF!</v>
      </c>
      <c r="N87" s="18">
        <f t="shared" si="18"/>
        <v>30</v>
      </c>
      <c r="O87" s="19">
        <v>70</v>
      </c>
      <c r="P87" s="19">
        <v>30</v>
      </c>
      <c r="Q87" s="20" t="e">
        <f t="shared" si="19"/>
        <v>#REF!</v>
      </c>
      <c r="R87" s="21" t="e">
        <f t="shared" si="20"/>
        <v>#REF!</v>
      </c>
    </row>
    <row r="88" spans="1:18">
      <c r="A88" s="22" t="s">
        <v>3854</v>
      </c>
      <c r="B88" s="13">
        <f t="shared" si="14"/>
        <v>0.81</v>
      </c>
      <c r="C88" s="13">
        <v>810</v>
      </c>
      <c r="D88" s="13"/>
      <c r="E88" s="14" t="s">
        <v>3821</v>
      </c>
      <c r="F88" s="13" t="e">
        <f>#REF!</f>
        <v>#REF!</v>
      </c>
      <c r="G88" s="15" t="e">
        <f>#REF!</f>
        <v>#REF!</v>
      </c>
      <c r="H88" s="16">
        <f t="shared" ref="H88:H97" si="22">(2.97*0.2+4.91*0.4+5.08*0.3)*7.2</f>
        <v>29.3904</v>
      </c>
      <c r="I88" s="16"/>
      <c r="J88" s="16">
        <v>0</v>
      </c>
      <c r="K88" s="17" t="e">
        <f t="shared" si="15"/>
        <v>#REF!</v>
      </c>
      <c r="L88" s="17">
        <f t="shared" si="16"/>
        <v>29.3904</v>
      </c>
      <c r="M88" s="18" t="e">
        <f t="shared" si="17"/>
        <v>#REF!</v>
      </c>
      <c r="N88" s="18">
        <f t="shared" si="18"/>
        <v>30</v>
      </c>
      <c r="O88" s="19">
        <v>70</v>
      </c>
      <c r="P88" s="19">
        <v>30</v>
      </c>
      <c r="Q88" s="20" t="e">
        <f t="shared" si="19"/>
        <v>#REF!</v>
      </c>
      <c r="R88" s="21" t="e">
        <f t="shared" si="20"/>
        <v>#REF!</v>
      </c>
    </row>
    <row r="89" spans="1:18">
      <c r="A89" s="3" t="s">
        <v>3854</v>
      </c>
      <c r="B89" s="13">
        <f t="shared" si="14"/>
        <v>0.82</v>
      </c>
      <c r="C89" s="13">
        <v>820</v>
      </c>
      <c r="D89" s="13"/>
      <c r="E89" s="14" t="s">
        <v>3821</v>
      </c>
      <c r="F89" s="13" t="e">
        <f>#REF!</f>
        <v>#REF!</v>
      </c>
      <c r="G89" s="15" t="e">
        <f>#REF!</f>
        <v>#REF!</v>
      </c>
      <c r="H89" s="16">
        <f t="shared" si="22"/>
        <v>29.3904</v>
      </c>
      <c r="I89" s="16"/>
      <c r="J89" s="16">
        <v>0</v>
      </c>
      <c r="K89" s="17" t="e">
        <f t="shared" si="15"/>
        <v>#REF!</v>
      </c>
      <c r="L89" s="17">
        <f t="shared" si="16"/>
        <v>29.3904</v>
      </c>
      <c r="M89" s="18" t="e">
        <f t="shared" si="17"/>
        <v>#REF!</v>
      </c>
      <c r="N89" s="18">
        <f t="shared" si="18"/>
        <v>30</v>
      </c>
      <c r="O89" s="19">
        <v>70</v>
      </c>
      <c r="P89" s="19">
        <v>30</v>
      </c>
      <c r="Q89" s="20" t="e">
        <f t="shared" si="19"/>
        <v>#REF!</v>
      </c>
      <c r="R89" s="21" t="e">
        <f t="shared" si="20"/>
        <v>#REF!</v>
      </c>
    </row>
    <row r="90" spans="1:18">
      <c r="A90" s="3" t="s">
        <v>3854</v>
      </c>
      <c r="B90" s="13">
        <f t="shared" si="14"/>
        <v>0.83</v>
      </c>
      <c r="C90" s="13">
        <v>830</v>
      </c>
      <c r="D90" s="13"/>
      <c r="E90" s="14" t="s">
        <v>3821</v>
      </c>
      <c r="F90" s="13" t="e">
        <f>#REF!</f>
        <v>#REF!</v>
      </c>
      <c r="G90" s="15" t="e">
        <f>#REF!</f>
        <v>#REF!</v>
      </c>
      <c r="H90" s="16">
        <f t="shared" si="22"/>
        <v>29.3904</v>
      </c>
      <c r="I90" s="16"/>
      <c r="J90" s="16">
        <v>0</v>
      </c>
      <c r="K90" s="17" t="e">
        <f t="shared" si="15"/>
        <v>#REF!</v>
      </c>
      <c r="L90" s="17">
        <f t="shared" si="16"/>
        <v>29.3904</v>
      </c>
      <c r="M90" s="18" t="e">
        <f t="shared" si="17"/>
        <v>#REF!</v>
      </c>
      <c r="N90" s="18">
        <f t="shared" si="18"/>
        <v>30</v>
      </c>
      <c r="O90" s="19">
        <v>70</v>
      </c>
      <c r="P90" s="19">
        <v>30</v>
      </c>
      <c r="Q90" s="20" t="e">
        <f t="shared" si="19"/>
        <v>#REF!</v>
      </c>
      <c r="R90" s="21" t="e">
        <f t="shared" si="20"/>
        <v>#REF!</v>
      </c>
    </row>
    <row r="91" spans="1:18">
      <c r="A91" s="3" t="s">
        <v>3854</v>
      </c>
      <c r="B91" s="13">
        <f t="shared" si="14"/>
        <v>0.84</v>
      </c>
      <c r="C91" s="13">
        <v>840</v>
      </c>
      <c r="D91" s="13"/>
      <c r="E91" s="14" t="s">
        <v>3821</v>
      </c>
      <c r="F91" s="13" t="e">
        <f>#REF!</f>
        <v>#REF!</v>
      </c>
      <c r="G91" s="15" t="e">
        <f>#REF!</f>
        <v>#REF!</v>
      </c>
      <c r="H91" s="16">
        <f t="shared" si="22"/>
        <v>29.3904</v>
      </c>
      <c r="I91" s="16"/>
      <c r="J91" s="16">
        <v>0</v>
      </c>
      <c r="K91" s="17" t="e">
        <f t="shared" si="15"/>
        <v>#REF!</v>
      </c>
      <c r="L91" s="17">
        <f t="shared" si="16"/>
        <v>29.3904</v>
      </c>
      <c r="M91" s="18" t="e">
        <f t="shared" si="17"/>
        <v>#REF!</v>
      </c>
      <c r="N91" s="18">
        <f t="shared" si="18"/>
        <v>30</v>
      </c>
      <c r="O91" s="19">
        <v>70</v>
      </c>
      <c r="P91" s="19">
        <v>30</v>
      </c>
      <c r="Q91" s="20" t="e">
        <f t="shared" si="19"/>
        <v>#REF!</v>
      </c>
      <c r="R91" s="21" t="e">
        <f t="shared" si="20"/>
        <v>#REF!</v>
      </c>
    </row>
    <row r="92" spans="1:18" s="3" customFormat="1" ht="13.5">
      <c r="A92" s="3" t="s">
        <v>3854</v>
      </c>
      <c r="B92" s="13">
        <f t="shared" si="14"/>
        <v>0.85</v>
      </c>
      <c r="C92" s="13">
        <v>850</v>
      </c>
      <c r="D92" s="13"/>
      <c r="E92" s="14" t="s">
        <v>3821</v>
      </c>
      <c r="F92" s="13" t="e">
        <f>#REF!</f>
        <v>#REF!</v>
      </c>
      <c r="G92" s="15" t="e">
        <f>#REF!</f>
        <v>#REF!</v>
      </c>
      <c r="H92" s="16">
        <f t="shared" si="22"/>
        <v>29.3904</v>
      </c>
      <c r="I92" s="16"/>
      <c r="J92" s="16">
        <v>0</v>
      </c>
      <c r="K92" s="17" t="e">
        <f t="shared" si="15"/>
        <v>#REF!</v>
      </c>
      <c r="L92" s="17">
        <f t="shared" si="16"/>
        <v>29.3904</v>
      </c>
      <c r="M92" s="18" t="e">
        <f t="shared" si="17"/>
        <v>#REF!</v>
      </c>
      <c r="N92" s="18">
        <f t="shared" si="18"/>
        <v>30</v>
      </c>
      <c r="O92" s="19">
        <v>70</v>
      </c>
      <c r="P92" s="19">
        <v>30</v>
      </c>
      <c r="Q92" s="20" t="e">
        <f t="shared" si="19"/>
        <v>#REF!</v>
      </c>
      <c r="R92" s="23" t="e">
        <f t="shared" si="20"/>
        <v>#REF!</v>
      </c>
    </row>
    <row r="93" spans="1:18" s="3" customFormat="1" ht="13.5">
      <c r="A93" s="3" t="s">
        <v>3854</v>
      </c>
      <c r="B93" s="13">
        <f t="shared" si="14"/>
        <v>0.86</v>
      </c>
      <c r="C93" s="13">
        <v>860</v>
      </c>
      <c r="D93" s="13"/>
      <c r="E93" s="14" t="s">
        <v>3821</v>
      </c>
      <c r="F93" s="13" t="e">
        <f>#REF!</f>
        <v>#REF!</v>
      </c>
      <c r="G93" s="15" t="e">
        <f>#REF!</f>
        <v>#REF!</v>
      </c>
      <c r="H93" s="16">
        <f t="shared" si="22"/>
        <v>29.3904</v>
      </c>
      <c r="I93" s="16"/>
      <c r="J93" s="16">
        <v>0</v>
      </c>
      <c r="K93" s="17" t="e">
        <f t="shared" si="15"/>
        <v>#REF!</v>
      </c>
      <c r="L93" s="17">
        <f t="shared" si="16"/>
        <v>29.3904</v>
      </c>
      <c r="M93" s="18" t="e">
        <f t="shared" si="17"/>
        <v>#REF!</v>
      </c>
      <c r="N93" s="18">
        <f t="shared" si="18"/>
        <v>30</v>
      </c>
      <c r="O93" s="19">
        <v>70</v>
      </c>
      <c r="P93" s="19">
        <v>30</v>
      </c>
      <c r="Q93" s="20" t="e">
        <f t="shared" si="19"/>
        <v>#REF!</v>
      </c>
      <c r="R93" s="23" t="e">
        <f t="shared" si="20"/>
        <v>#REF!</v>
      </c>
    </row>
    <row r="94" spans="1:18" s="3" customFormat="1" ht="13.5">
      <c r="A94" s="3" t="s">
        <v>3854</v>
      </c>
      <c r="B94" s="13">
        <f t="shared" si="14"/>
        <v>0.87</v>
      </c>
      <c r="C94" s="13">
        <v>870</v>
      </c>
      <c r="D94" s="13"/>
      <c r="E94" s="14" t="s">
        <v>3821</v>
      </c>
      <c r="F94" s="13" t="e">
        <f>#REF!</f>
        <v>#REF!</v>
      </c>
      <c r="G94" s="15" t="e">
        <f>#REF!</f>
        <v>#REF!</v>
      </c>
      <c r="H94" s="16">
        <f t="shared" si="22"/>
        <v>29.3904</v>
      </c>
      <c r="I94" s="16"/>
      <c r="J94" s="16">
        <v>0</v>
      </c>
      <c r="K94" s="17" t="e">
        <f t="shared" si="15"/>
        <v>#REF!</v>
      </c>
      <c r="L94" s="17">
        <f t="shared" si="16"/>
        <v>29.3904</v>
      </c>
      <c r="M94" s="18" t="e">
        <f t="shared" si="17"/>
        <v>#REF!</v>
      </c>
      <c r="N94" s="18">
        <f t="shared" si="18"/>
        <v>30</v>
      </c>
      <c r="O94" s="19">
        <v>70</v>
      </c>
      <c r="P94" s="19">
        <v>30</v>
      </c>
      <c r="Q94" s="20" t="e">
        <f t="shared" si="19"/>
        <v>#REF!</v>
      </c>
      <c r="R94" s="23" t="e">
        <f t="shared" si="20"/>
        <v>#REF!</v>
      </c>
    </row>
    <row r="95" spans="1:18" s="3" customFormat="1" ht="13.5">
      <c r="A95" s="3" t="s">
        <v>3854</v>
      </c>
      <c r="B95" s="13">
        <f t="shared" si="14"/>
        <v>0.88</v>
      </c>
      <c r="C95" s="13">
        <v>880</v>
      </c>
      <c r="D95" s="13"/>
      <c r="E95" s="14" t="s">
        <v>3821</v>
      </c>
      <c r="F95" s="13" t="e">
        <f>#REF!</f>
        <v>#REF!</v>
      </c>
      <c r="G95" s="15" t="e">
        <f>#REF!</f>
        <v>#REF!</v>
      </c>
      <c r="H95" s="16">
        <f t="shared" si="22"/>
        <v>29.3904</v>
      </c>
      <c r="I95" s="16"/>
      <c r="J95" s="16">
        <v>0</v>
      </c>
      <c r="K95" s="17" t="e">
        <f t="shared" si="15"/>
        <v>#REF!</v>
      </c>
      <c r="L95" s="17">
        <f t="shared" si="16"/>
        <v>29.3904</v>
      </c>
      <c r="M95" s="18" t="e">
        <f t="shared" si="17"/>
        <v>#REF!</v>
      </c>
      <c r="N95" s="18">
        <f t="shared" si="18"/>
        <v>30</v>
      </c>
      <c r="O95" s="19">
        <v>70</v>
      </c>
      <c r="P95" s="19">
        <v>30</v>
      </c>
      <c r="Q95" s="20" t="e">
        <f t="shared" si="19"/>
        <v>#REF!</v>
      </c>
      <c r="R95" s="23" t="e">
        <f t="shared" si="20"/>
        <v>#REF!</v>
      </c>
    </row>
    <row r="96" spans="1:18" s="3" customFormat="1" ht="13.5">
      <c r="A96" s="3" t="s">
        <v>3854</v>
      </c>
      <c r="B96" s="13">
        <f t="shared" si="14"/>
        <v>0.89</v>
      </c>
      <c r="C96" s="13">
        <v>890</v>
      </c>
      <c r="D96" s="13"/>
      <c r="E96" s="14" t="s">
        <v>3821</v>
      </c>
      <c r="F96" s="13" t="e">
        <f>#REF!</f>
        <v>#REF!</v>
      </c>
      <c r="G96" s="15" t="e">
        <f>#REF!</f>
        <v>#REF!</v>
      </c>
      <c r="H96" s="16">
        <f t="shared" si="22"/>
        <v>29.3904</v>
      </c>
      <c r="I96" s="16"/>
      <c r="J96" s="16">
        <v>0</v>
      </c>
      <c r="K96" s="17" t="e">
        <f t="shared" si="15"/>
        <v>#REF!</v>
      </c>
      <c r="L96" s="17">
        <f t="shared" si="16"/>
        <v>29.3904</v>
      </c>
      <c r="M96" s="18" t="e">
        <f t="shared" si="17"/>
        <v>#REF!</v>
      </c>
      <c r="N96" s="18">
        <f t="shared" si="18"/>
        <v>30</v>
      </c>
      <c r="O96" s="19">
        <v>70</v>
      </c>
      <c r="P96" s="19">
        <v>30</v>
      </c>
      <c r="Q96" s="20" t="e">
        <f t="shared" si="19"/>
        <v>#REF!</v>
      </c>
      <c r="R96" s="23" t="e">
        <f t="shared" si="20"/>
        <v>#REF!</v>
      </c>
    </row>
    <row r="97" spans="1:18" s="3" customFormat="1" ht="13.5">
      <c r="A97" s="3" t="s">
        <v>3854</v>
      </c>
      <c r="B97" s="13">
        <f t="shared" si="14"/>
        <v>0.9</v>
      </c>
      <c r="C97" s="13">
        <v>900</v>
      </c>
      <c r="D97" s="13"/>
      <c r="E97" s="14" t="s">
        <v>3821</v>
      </c>
      <c r="F97" s="13" t="e">
        <f>#REF!</f>
        <v>#REF!</v>
      </c>
      <c r="G97" s="15" t="e">
        <f>#REF!</f>
        <v>#REF!</v>
      </c>
      <c r="H97" s="16">
        <f t="shared" si="22"/>
        <v>29.3904</v>
      </c>
      <c r="I97" s="16"/>
      <c r="J97" s="16">
        <v>0</v>
      </c>
      <c r="K97" s="17" t="e">
        <f t="shared" si="15"/>
        <v>#REF!</v>
      </c>
      <c r="L97" s="17">
        <f t="shared" si="16"/>
        <v>29.3904</v>
      </c>
      <c r="M97" s="18" t="e">
        <f t="shared" si="17"/>
        <v>#REF!</v>
      </c>
      <c r="N97" s="18">
        <f t="shared" si="18"/>
        <v>30</v>
      </c>
      <c r="O97" s="19">
        <v>70</v>
      </c>
      <c r="P97" s="19">
        <v>30</v>
      </c>
      <c r="Q97" s="20" t="e">
        <f t="shared" si="19"/>
        <v>#REF!</v>
      </c>
      <c r="R97" s="23" t="e">
        <f t="shared" si="20"/>
        <v>#REF!</v>
      </c>
    </row>
    <row r="98" spans="1:18" s="3" customFormat="1" ht="13.5">
      <c r="A98" s="3" t="s">
        <v>3854</v>
      </c>
      <c r="B98" s="13">
        <f t="shared" si="14"/>
        <v>0.91</v>
      </c>
      <c r="C98" s="13">
        <v>910</v>
      </c>
      <c r="D98" s="13"/>
      <c r="E98" s="14" t="s">
        <v>3821</v>
      </c>
      <c r="F98" s="13" t="e">
        <f>#REF!</f>
        <v>#REF!</v>
      </c>
      <c r="G98" s="15" t="e">
        <f>#REF!</f>
        <v>#REF!</v>
      </c>
      <c r="H98" s="16">
        <f t="shared" ref="H98:H107" si="23">(2.97*0.2+4.91*0.4+5.08*0.3)*7.2</f>
        <v>29.3904</v>
      </c>
      <c r="I98" s="16"/>
      <c r="J98" s="16">
        <v>0</v>
      </c>
      <c r="K98" s="17" t="e">
        <f t="shared" si="15"/>
        <v>#REF!</v>
      </c>
      <c r="L98" s="17">
        <f t="shared" si="16"/>
        <v>29.3904</v>
      </c>
      <c r="M98" s="18" t="e">
        <f t="shared" si="17"/>
        <v>#REF!</v>
      </c>
      <c r="N98" s="18">
        <f t="shared" si="18"/>
        <v>30</v>
      </c>
      <c r="O98" s="19">
        <v>70</v>
      </c>
      <c r="P98" s="19">
        <v>30</v>
      </c>
      <c r="Q98" s="20" t="e">
        <f t="shared" si="19"/>
        <v>#REF!</v>
      </c>
      <c r="R98" s="23" t="e">
        <f t="shared" si="20"/>
        <v>#REF!</v>
      </c>
    </row>
    <row r="99" spans="1:18" s="3" customFormat="1" ht="13.5">
      <c r="A99" s="3" t="s">
        <v>3854</v>
      </c>
      <c r="B99" s="13">
        <f t="shared" si="14"/>
        <v>0.92</v>
      </c>
      <c r="C99" s="13">
        <v>920</v>
      </c>
      <c r="D99" s="13"/>
      <c r="E99" s="14" t="s">
        <v>3821</v>
      </c>
      <c r="F99" s="13" t="e">
        <f>#REF!</f>
        <v>#REF!</v>
      </c>
      <c r="G99" s="15" t="e">
        <f>#REF!</f>
        <v>#REF!</v>
      </c>
      <c r="H99" s="16">
        <f t="shared" si="23"/>
        <v>29.3904</v>
      </c>
      <c r="I99" s="16"/>
      <c r="J99" s="16">
        <v>0</v>
      </c>
      <c r="K99" s="17" t="e">
        <f t="shared" si="15"/>
        <v>#REF!</v>
      </c>
      <c r="L99" s="17">
        <f t="shared" si="16"/>
        <v>29.3904</v>
      </c>
      <c r="M99" s="18" t="e">
        <f t="shared" si="17"/>
        <v>#REF!</v>
      </c>
      <c r="N99" s="18">
        <f t="shared" si="18"/>
        <v>30</v>
      </c>
      <c r="O99" s="19">
        <v>70</v>
      </c>
      <c r="P99" s="19">
        <v>30</v>
      </c>
      <c r="Q99" s="20" t="e">
        <f t="shared" si="19"/>
        <v>#REF!</v>
      </c>
      <c r="R99" s="23" t="e">
        <f t="shared" si="20"/>
        <v>#REF!</v>
      </c>
    </row>
    <row r="100" spans="1:18" s="3" customFormat="1" ht="13.5">
      <c r="A100" s="3" t="s">
        <v>3854</v>
      </c>
      <c r="B100" s="13">
        <f t="shared" si="14"/>
        <v>0.93</v>
      </c>
      <c r="C100" s="13">
        <v>930</v>
      </c>
      <c r="D100" s="13"/>
      <c r="E100" s="14" t="s">
        <v>3821</v>
      </c>
      <c r="F100" s="13" t="e">
        <f>#REF!</f>
        <v>#REF!</v>
      </c>
      <c r="G100" s="15" t="e">
        <f>#REF!</f>
        <v>#REF!</v>
      </c>
      <c r="H100" s="16">
        <f t="shared" si="23"/>
        <v>29.3904</v>
      </c>
      <c r="I100" s="16"/>
      <c r="J100" s="16">
        <v>0</v>
      </c>
      <c r="K100" s="17" t="e">
        <f t="shared" si="15"/>
        <v>#REF!</v>
      </c>
      <c r="L100" s="17">
        <f t="shared" si="16"/>
        <v>29.3904</v>
      </c>
      <c r="M100" s="18" t="e">
        <f t="shared" si="17"/>
        <v>#REF!</v>
      </c>
      <c r="N100" s="18">
        <f t="shared" si="18"/>
        <v>30</v>
      </c>
      <c r="O100" s="19">
        <v>70</v>
      </c>
      <c r="P100" s="19">
        <v>30</v>
      </c>
      <c r="Q100" s="20" t="e">
        <f t="shared" si="19"/>
        <v>#REF!</v>
      </c>
      <c r="R100" s="23" t="e">
        <f t="shared" si="20"/>
        <v>#REF!</v>
      </c>
    </row>
    <row r="101" spans="1:18" s="3" customFormat="1" ht="13.5">
      <c r="A101" s="3" t="s">
        <v>3854</v>
      </c>
      <c r="B101" s="13">
        <f t="shared" si="14"/>
        <v>0.94</v>
      </c>
      <c r="C101" s="13">
        <v>940</v>
      </c>
      <c r="D101" s="13"/>
      <c r="E101" s="14" t="s">
        <v>3821</v>
      </c>
      <c r="F101" s="13" t="e">
        <f>#REF!</f>
        <v>#REF!</v>
      </c>
      <c r="G101" s="15" t="e">
        <f>#REF!</f>
        <v>#REF!</v>
      </c>
      <c r="H101" s="16">
        <f t="shared" si="23"/>
        <v>29.3904</v>
      </c>
      <c r="I101" s="16"/>
      <c r="J101" s="16">
        <v>0</v>
      </c>
      <c r="K101" s="17" t="e">
        <f t="shared" si="15"/>
        <v>#REF!</v>
      </c>
      <c r="L101" s="17">
        <f t="shared" si="16"/>
        <v>29.3904</v>
      </c>
      <c r="M101" s="18" t="e">
        <f t="shared" si="17"/>
        <v>#REF!</v>
      </c>
      <c r="N101" s="18">
        <f t="shared" si="18"/>
        <v>30</v>
      </c>
      <c r="O101" s="19">
        <v>70</v>
      </c>
      <c r="P101" s="19">
        <v>30</v>
      </c>
      <c r="Q101" s="20" t="e">
        <f t="shared" si="19"/>
        <v>#REF!</v>
      </c>
      <c r="R101" s="23" t="e">
        <f t="shared" si="20"/>
        <v>#REF!</v>
      </c>
    </row>
    <row r="102" spans="1:18" s="3" customFormat="1" ht="13.5">
      <c r="A102" s="3" t="s">
        <v>3854</v>
      </c>
      <c r="B102" s="13">
        <f t="shared" si="14"/>
        <v>0.95</v>
      </c>
      <c r="C102" s="13">
        <v>950</v>
      </c>
      <c r="D102" s="13"/>
      <c r="E102" s="14" t="s">
        <v>3821</v>
      </c>
      <c r="F102" s="13" t="e">
        <f>#REF!</f>
        <v>#REF!</v>
      </c>
      <c r="G102" s="15" t="e">
        <f>#REF!</f>
        <v>#REF!</v>
      </c>
      <c r="H102" s="16">
        <f t="shared" si="23"/>
        <v>29.3904</v>
      </c>
      <c r="I102" s="16"/>
      <c r="J102" s="16">
        <v>0</v>
      </c>
      <c r="K102" s="17" t="e">
        <f t="shared" si="15"/>
        <v>#REF!</v>
      </c>
      <c r="L102" s="17">
        <f t="shared" si="16"/>
        <v>29.3904</v>
      </c>
      <c r="M102" s="18" t="e">
        <f t="shared" si="17"/>
        <v>#REF!</v>
      </c>
      <c r="N102" s="18">
        <f t="shared" si="18"/>
        <v>30</v>
      </c>
      <c r="O102" s="19">
        <v>70</v>
      </c>
      <c r="P102" s="19">
        <v>30</v>
      </c>
      <c r="Q102" s="20" t="e">
        <f t="shared" si="19"/>
        <v>#REF!</v>
      </c>
      <c r="R102" s="23" t="e">
        <f t="shared" si="20"/>
        <v>#REF!</v>
      </c>
    </row>
    <row r="103" spans="1:18" s="3" customFormat="1" ht="13.5">
      <c r="A103" s="3" t="s">
        <v>3854</v>
      </c>
      <c r="B103" s="13">
        <f t="shared" si="14"/>
        <v>0.96</v>
      </c>
      <c r="C103" s="13">
        <v>960</v>
      </c>
      <c r="D103" s="13"/>
      <c r="E103" s="14" t="s">
        <v>3821</v>
      </c>
      <c r="F103" s="13" t="e">
        <f>#REF!</f>
        <v>#REF!</v>
      </c>
      <c r="G103" s="15" t="e">
        <f>#REF!</f>
        <v>#REF!</v>
      </c>
      <c r="H103" s="16">
        <f t="shared" si="23"/>
        <v>29.3904</v>
      </c>
      <c r="I103" s="16"/>
      <c r="J103" s="16">
        <v>0</v>
      </c>
      <c r="K103" s="17" t="e">
        <f t="shared" si="15"/>
        <v>#REF!</v>
      </c>
      <c r="L103" s="17">
        <f t="shared" si="16"/>
        <v>29.3904</v>
      </c>
      <c r="M103" s="18" t="e">
        <f t="shared" si="17"/>
        <v>#REF!</v>
      </c>
      <c r="N103" s="18">
        <f t="shared" si="18"/>
        <v>30</v>
      </c>
      <c r="O103" s="19">
        <v>70</v>
      </c>
      <c r="P103" s="19">
        <v>30</v>
      </c>
      <c r="Q103" s="20" t="e">
        <f t="shared" si="19"/>
        <v>#REF!</v>
      </c>
      <c r="R103" s="23" t="e">
        <f t="shared" si="20"/>
        <v>#REF!</v>
      </c>
    </row>
    <row r="104" spans="1:18" s="3" customFormat="1" ht="13.5">
      <c r="A104" s="3" t="s">
        <v>3854</v>
      </c>
      <c r="B104" s="13">
        <f t="shared" si="14"/>
        <v>0.97</v>
      </c>
      <c r="C104" s="13">
        <v>970</v>
      </c>
      <c r="D104" s="13"/>
      <c r="E104" s="14" t="s">
        <v>3821</v>
      </c>
      <c r="F104" s="13" t="e">
        <f>#REF!</f>
        <v>#REF!</v>
      </c>
      <c r="G104" s="15" t="e">
        <f>#REF!</f>
        <v>#REF!</v>
      </c>
      <c r="H104" s="16">
        <f t="shared" si="23"/>
        <v>29.3904</v>
      </c>
      <c r="I104" s="16"/>
      <c r="J104" s="16">
        <v>0</v>
      </c>
      <c r="K104" s="17" t="e">
        <f t="shared" si="15"/>
        <v>#REF!</v>
      </c>
      <c r="L104" s="17">
        <f t="shared" si="16"/>
        <v>29.3904</v>
      </c>
      <c r="M104" s="18" t="e">
        <f t="shared" si="17"/>
        <v>#REF!</v>
      </c>
      <c r="N104" s="18">
        <f t="shared" si="18"/>
        <v>30</v>
      </c>
      <c r="O104" s="19">
        <v>70</v>
      </c>
      <c r="P104" s="19">
        <v>30</v>
      </c>
      <c r="Q104" s="20" t="e">
        <f t="shared" si="19"/>
        <v>#REF!</v>
      </c>
      <c r="R104" s="23" t="e">
        <f t="shared" si="20"/>
        <v>#REF!</v>
      </c>
    </row>
    <row r="105" spans="1:18" s="3" customFormat="1" ht="13.5">
      <c r="A105" s="3" t="s">
        <v>3854</v>
      </c>
      <c r="B105" s="13">
        <f t="shared" si="14"/>
        <v>0.98</v>
      </c>
      <c r="C105" s="13">
        <v>980</v>
      </c>
      <c r="D105" s="13"/>
      <c r="E105" s="14" t="s">
        <v>3821</v>
      </c>
      <c r="F105" s="13" t="e">
        <f>#REF!</f>
        <v>#REF!</v>
      </c>
      <c r="G105" s="15" t="e">
        <f>#REF!</f>
        <v>#REF!</v>
      </c>
      <c r="H105" s="16">
        <f t="shared" si="23"/>
        <v>29.3904</v>
      </c>
      <c r="I105" s="16"/>
      <c r="J105" s="16">
        <v>0</v>
      </c>
      <c r="K105" s="17" t="e">
        <f t="shared" si="15"/>
        <v>#REF!</v>
      </c>
      <c r="L105" s="17">
        <f t="shared" si="16"/>
        <v>29.3904</v>
      </c>
      <c r="M105" s="18" t="e">
        <f t="shared" si="17"/>
        <v>#REF!</v>
      </c>
      <c r="N105" s="18">
        <f t="shared" si="18"/>
        <v>30</v>
      </c>
      <c r="O105" s="19">
        <v>70</v>
      </c>
      <c r="P105" s="19">
        <v>30</v>
      </c>
      <c r="Q105" s="20" t="e">
        <f t="shared" si="19"/>
        <v>#REF!</v>
      </c>
      <c r="R105" s="23" t="e">
        <f t="shared" si="20"/>
        <v>#REF!</v>
      </c>
    </row>
    <row r="106" spans="1:18" s="3" customFormat="1" ht="13.5">
      <c r="A106" s="3" t="s">
        <v>3854</v>
      </c>
      <c r="B106" s="13">
        <f t="shared" si="14"/>
        <v>0.99</v>
      </c>
      <c r="C106" s="13">
        <v>990</v>
      </c>
      <c r="D106" s="13"/>
      <c r="E106" s="14" t="s">
        <v>3821</v>
      </c>
      <c r="F106" s="13" t="e">
        <f>#REF!</f>
        <v>#REF!</v>
      </c>
      <c r="G106" s="15" t="e">
        <f>#REF!</f>
        <v>#REF!</v>
      </c>
      <c r="H106" s="16">
        <f t="shared" si="23"/>
        <v>29.3904</v>
      </c>
      <c r="I106" s="16"/>
      <c r="J106" s="16">
        <v>0</v>
      </c>
      <c r="K106" s="17" t="e">
        <f t="shared" si="15"/>
        <v>#REF!</v>
      </c>
      <c r="L106" s="17">
        <f t="shared" si="16"/>
        <v>29.3904</v>
      </c>
      <c r="M106" s="18" t="e">
        <f t="shared" si="17"/>
        <v>#REF!</v>
      </c>
      <c r="N106" s="18">
        <f t="shared" si="18"/>
        <v>30</v>
      </c>
      <c r="O106" s="19">
        <v>70</v>
      </c>
      <c r="P106" s="19">
        <v>30</v>
      </c>
      <c r="Q106" s="20" t="e">
        <f t="shared" si="19"/>
        <v>#REF!</v>
      </c>
      <c r="R106" s="23" t="e">
        <f t="shared" si="20"/>
        <v>#REF!</v>
      </c>
    </row>
    <row r="107" spans="1:18" s="3" customFormat="1" ht="13.5">
      <c r="A107" s="3" t="s">
        <v>3854</v>
      </c>
      <c r="B107" s="13">
        <f t="shared" si="14"/>
        <v>1</v>
      </c>
      <c r="C107" s="13">
        <v>1000</v>
      </c>
      <c r="D107" s="13"/>
      <c r="E107" s="14" t="s">
        <v>3821</v>
      </c>
      <c r="F107" s="13" t="e">
        <f>#REF!</f>
        <v>#REF!</v>
      </c>
      <c r="G107" s="15" t="e">
        <f>#REF!</f>
        <v>#REF!</v>
      </c>
      <c r="H107" s="16">
        <f t="shared" si="23"/>
        <v>29.3904</v>
      </c>
      <c r="I107" s="16"/>
      <c r="J107" s="16">
        <v>0</v>
      </c>
      <c r="K107" s="17" t="e">
        <f t="shared" si="15"/>
        <v>#REF!</v>
      </c>
      <c r="L107" s="17">
        <f t="shared" si="16"/>
        <v>29.3904</v>
      </c>
      <c r="M107" s="18" t="e">
        <f t="shared" si="17"/>
        <v>#REF!</v>
      </c>
      <c r="N107" s="18">
        <f t="shared" si="18"/>
        <v>30</v>
      </c>
      <c r="O107" s="19">
        <v>70</v>
      </c>
      <c r="P107" s="19">
        <v>30</v>
      </c>
      <c r="Q107" s="20" t="e">
        <f t="shared" si="19"/>
        <v>#REF!</v>
      </c>
      <c r="R107" s="23" t="e">
        <f t="shared" si="20"/>
        <v>#REF!</v>
      </c>
    </row>
    <row r="108" spans="1:18" s="3" customFormat="1" ht="13.5">
      <c r="A108" s="3" t="s">
        <v>3854</v>
      </c>
      <c r="B108" s="13">
        <f t="shared" si="14"/>
        <v>1.01</v>
      </c>
      <c r="C108" s="13">
        <v>1010</v>
      </c>
      <c r="D108" s="13"/>
      <c r="E108" s="14" t="s">
        <v>3822</v>
      </c>
      <c r="F108" s="13" t="e">
        <f>#REF!</f>
        <v>#REF!</v>
      </c>
      <c r="G108" s="15" t="e">
        <f>#REF!</f>
        <v>#REF!</v>
      </c>
      <c r="H108" s="16">
        <f>(3.31*0.2+4.54*0.4+5.42*0.3)*7.2</f>
        <v>29.5488</v>
      </c>
      <c r="I108" s="16"/>
      <c r="J108" s="16">
        <v>0</v>
      </c>
      <c r="K108" s="17" t="e">
        <f t="shared" si="15"/>
        <v>#REF!</v>
      </c>
      <c r="L108" s="17">
        <f t="shared" si="16"/>
        <v>29.5488</v>
      </c>
      <c r="M108" s="18" t="e">
        <f t="shared" si="17"/>
        <v>#REF!</v>
      </c>
      <c r="N108" s="18">
        <f t="shared" si="18"/>
        <v>30</v>
      </c>
      <c r="O108" s="19">
        <v>70</v>
      </c>
      <c r="P108" s="19">
        <v>30</v>
      </c>
      <c r="Q108" s="20" t="e">
        <f t="shared" si="19"/>
        <v>#REF!</v>
      </c>
      <c r="R108" s="23" t="e">
        <f t="shared" si="20"/>
        <v>#REF!</v>
      </c>
    </row>
    <row r="109" spans="1:18" s="3" customFormat="1" ht="13.5">
      <c r="A109" s="3" t="s">
        <v>3854</v>
      </c>
      <c r="B109" s="13">
        <f t="shared" si="14"/>
        <v>1.02</v>
      </c>
      <c r="C109" s="13">
        <v>1020</v>
      </c>
      <c r="D109" s="13"/>
      <c r="E109" s="14" t="s">
        <v>3822</v>
      </c>
      <c r="F109" s="13" t="e">
        <f>#REF!</f>
        <v>#REF!</v>
      </c>
      <c r="G109" s="15" t="e">
        <f>#REF!</f>
        <v>#REF!</v>
      </c>
      <c r="H109" s="16">
        <f>(3.31*0.2+4.54*0.4+5.42*0.3)*7.2</f>
        <v>29.5488</v>
      </c>
      <c r="I109" s="16"/>
      <c r="J109" s="16">
        <v>0</v>
      </c>
      <c r="K109" s="17" t="e">
        <f t="shared" si="15"/>
        <v>#REF!</v>
      </c>
      <c r="L109" s="17">
        <f t="shared" si="16"/>
        <v>29.5488</v>
      </c>
      <c r="M109" s="18" t="e">
        <f t="shared" si="17"/>
        <v>#REF!</v>
      </c>
      <c r="N109" s="18">
        <f t="shared" si="18"/>
        <v>30</v>
      </c>
      <c r="O109" s="19">
        <v>70</v>
      </c>
      <c r="P109" s="19">
        <v>30</v>
      </c>
      <c r="Q109" s="20" t="e">
        <f t="shared" si="19"/>
        <v>#REF!</v>
      </c>
      <c r="R109" s="23" t="e">
        <f t="shared" si="20"/>
        <v>#REF!</v>
      </c>
    </row>
    <row r="110" spans="1:18" s="3" customFormat="1" ht="13.5">
      <c r="A110" s="3" t="s">
        <v>3854</v>
      </c>
      <c r="B110" s="13">
        <f t="shared" si="14"/>
        <v>1.03</v>
      </c>
      <c r="C110" s="13">
        <v>1030</v>
      </c>
      <c r="D110" s="13"/>
      <c r="E110" s="14" t="s">
        <v>3822</v>
      </c>
      <c r="F110" s="13" t="e">
        <f>#REF!</f>
        <v>#REF!</v>
      </c>
      <c r="G110" s="15" t="e">
        <f>#REF!</f>
        <v>#REF!</v>
      </c>
      <c r="H110" s="16">
        <f>(3.31*0.2+4.54*0.4+5.42*0.3)*7.2</f>
        <v>29.5488</v>
      </c>
      <c r="I110" s="16"/>
      <c r="J110" s="16">
        <v>0</v>
      </c>
      <c r="K110" s="17" t="e">
        <f t="shared" si="15"/>
        <v>#REF!</v>
      </c>
      <c r="L110" s="17">
        <f t="shared" si="16"/>
        <v>29.5488</v>
      </c>
      <c r="M110" s="18" t="e">
        <f t="shared" si="17"/>
        <v>#REF!</v>
      </c>
      <c r="N110" s="18">
        <f t="shared" si="18"/>
        <v>30</v>
      </c>
      <c r="O110" s="19">
        <v>70</v>
      </c>
      <c r="P110" s="19">
        <v>30</v>
      </c>
      <c r="Q110" s="20" t="e">
        <f t="shared" si="19"/>
        <v>#REF!</v>
      </c>
      <c r="R110" s="23" t="e">
        <f t="shared" si="20"/>
        <v>#REF!</v>
      </c>
    </row>
    <row r="111" spans="1:18" s="3" customFormat="1" ht="13.5">
      <c r="A111" s="3" t="s">
        <v>3854</v>
      </c>
      <c r="B111" s="13">
        <f t="shared" si="14"/>
        <v>1.04</v>
      </c>
      <c r="C111" s="13">
        <v>1040</v>
      </c>
      <c r="D111" s="13"/>
      <c r="E111" s="14" t="s">
        <v>3822</v>
      </c>
      <c r="F111" s="13" t="e">
        <f>#REF!</f>
        <v>#REF!</v>
      </c>
      <c r="G111" s="15" t="e">
        <f>#REF!</f>
        <v>#REF!</v>
      </c>
      <c r="H111" s="16">
        <f>(3.31*0.2+4.54*0.4+5.42*0.3)*7.2</f>
        <v>29.5488</v>
      </c>
      <c r="I111" s="16"/>
      <c r="J111" s="16">
        <v>0</v>
      </c>
      <c r="K111" s="17" t="e">
        <f t="shared" si="15"/>
        <v>#REF!</v>
      </c>
      <c r="L111" s="17">
        <f t="shared" si="16"/>
        <v>29.5488</v>
      </c>
      <c r="M111" s="18" t="e">
        <f t="shared" si="17"/>
        <v>#REF!</v>
      </c>
      <c r="N111" s="18">
        <f t="shared" si="18"/>
        <v>30</v>
      </c>
      <c r="O111" s="19">
        <v>70</v>
      </c>
      <c r="P111" s="19">
        <v>30</v>
      </c>
      <c r="Q111" s="20" t="e">
        <f t="shared" si="19"/>
        <v>#REF!</v>
      </c>
      <c r="R111" s="23" t="e">
        <f t="shared" si="20"/>
        <v>#REF!</v>
      </c>
    </row>
    <row r="112" spans="1:18" s="3" customFormat="1" ht="13.5">
      <c r="A112" s="3" t="s">
        <v>3854</v>
      </c>
      <c r="B112" s="13">
        <f t="shared" si="14"/>
        <v>1.05</v>
      </c>
      <c r="C112" s="13">
        <v>1050</v>
      </c>
      <c r="D112" s="13"/>
      <c r="E112" s="14" t="s">
        <v>3822</v>
      </c>
      <c r="F112" s="13" t="e">
        <f>#REF!</f>
        <v>#REF!</v>
      </c>
      <c r="G112" s="15" t="e">
        <f>#REF!</f>
        <v>#REF!</v>
      </c>
      <c r="H112" s="16">
        <f>(3.79*0.2+5.02*0.4+5.89*0.3)*7.2</f>
        <v>32.637599999999999</v>
      </c>
      <c r="I112" s="16"/>
      <c r="J112" s="16">
        <v>0</v>
      </c>
      <c r="K112" s="17" t="e">
        <f t="shared" si="15"/>
        <v>#REF!</v>
      </c>
      <c r="L112" s="17">
        <f t="shared" si="16"/>
        <v>32.637599999999999</v>
      </c>
      <c r="M112" s="18" t="e">
        <f t="shared" si="17"/>
        <v>#REF!</v>
      </c>
      <c r="N112" s="18">
        <f t="shared" si="18"/>
        <v>30</v>
      </c>
      <c r="O112" s="19">
        <v>70</v>
      </c>
      <c r="P112" s="19">
        <v>30</v>
      </c>
      <c r="Q112" s="20" t="e">
        <f t="shared" si="19"/>
        <v>#REF!</v>
      </c>
      <c r="R112" s="23" t="e">
        <f t="shared" si="20"/>
        <v>#REF!</v>
      </c>
    </row>
    <row r="113" spans="1:18" s="3" customFormat="1" ht="13.5">
      <c r="A113" s="3" t="s">
        <v>3854</v>
      </c>
      <c r="B113" s="13">
        <f t="shared" si="14"/>
        <v>1.06</v>
      </c>
      <c r="C113" s="13">
        <v>1060</v>
      </c>
      <c r="D113" s="13"/>
      <c r="E113" s="14" t="s">
        <v>3822</v>
      </c>
      <c r="F113" s="13" t="e">
        <f>#REF!</f>
        <v>#REF!</v>
      </c>
      <c r="G113" s="15" t="e">
        <f>#REF!</f>
        <v>#REF!</v>
      </c>
      <c r="H113" s="16">
        <f t="shared" ref="H113:H122" si="24">(3.31*0.2+4.54*0.4+5.42*0.3)*7.2</f>
        <v>29.5488</v>
      </c>
      <c r="I113" s="16"/>
      <c r="J113" s="16">
        <v>0</v>
      </c>
      <c r="K113" s="17" t="e">
        <f t="shared" si="15"/>
        <v>#REF!</v>
      </c>
      <c r="L113" s="17">
        <f t="shared" si="16"/>
        <v>29.5488</v>
      </c>
      <c r="M113" s="18" t="e">
        <f t="shared" si="17"/>
        <v>#REF!</v>
      </c>
      <c r="N113" s="18">
        <f t="shared" si="18"/>
        <v>30</v>
      </c>
      <c r="O113" s="19">
        <v>70</v>
      </c>
      <c r="P113" s="19">
        <v>30</v>
      </c>
      <c r="Q113" s="20" t="e">
        <f t="shared" si="19"/>
        <v>#REF!</v>
      </c>
      <c r="R113" s="23" t="e">
        <f t="shared" si="20"/>
        <v>#REF!</v>
      </c>
    </row>
    <row r="114" spans="1:18" s="3" customFormat="1" ht="13.5">
      <c r="A114" s="3" t="s">
        <v>3854</v>
      </c>
      <c r="B114" s="13">
        <f t="shared" si="14"/>
        <v>1.07</v>
      </c>
      <c r="C114" s="13">
        <v>1070</v>
      </c>
      <c r="D114" s="13"/>
      <c r="E114" s="14" t="s">
        <v>3822</v>
      </c>
      <c r="F114" s="13" t="e">
        <f>#REF!</f>
        <v>#REF!</v>
      </c>
      <c r="G114" s="15" t="e">
        <f>#REF!</f>
        <v>#REF!</v>
      </c>
      <c r="H114" s="16">
        <f t="shared" si="24"/>
        <v>29.5488</v>
      </c>
      <c r="I114" s="16"/>
      <c r="J114" s="16">
        <v>0</v>
      </c>
      <c r="K114" s="17" t="e">
        <f t="shared" si="15"/>
        <v>#REF!</v>
      </c>
      <c r="L114" s="17">
        <f t="shared" si="16"/>
        <v>29.5488</v>
      </c>
      <c r="M114" s="18" t="e">
        <f t="shared" si="17"/>
        <v>#REF!</v>
      </c>
      <c r="N114" s="18">
        <f t="shared" si="18"/>
        <v>30</v>
      </c>
      <c r="O114" s="19">
        <v>70</v>
      </c>
      <c r="P114" s="19">
        <v>30</v>
      </c>
      <c r="Q114" s="20" t="e">
        <f t="shared" si="19"/>
        <v>#REF!</v>
      </c>
      <c r="R114" s="23" t="e">
        <f t="shared" si="20"/>
        <v>#REF!</v>
      </c>
    </row>
    <row r="115" spans="1:18" s="3" customFormat="1" ht="13.5">
      <c r="A115" s="3" t="s">
        <v>3854</v>
      </c>
      <c r="B115" s="13">
        <f t="shared" si="14"/>
        <v>1.08</v>
      </c>
      <c r="C115" s="13">
        <v>1080</v>
      </c>
      <c r="D115" s="13"/>
      <c r="E115" s="14" t="s">
        <v>3822</v>
      </c>
      <c r="F115" s="13" t="e">
        <f>#REF!</f>
        <v>#REF!</v>
      </c>
      <c r="G115" s="15" t="e">
        <f>#REF!</f>
        <v>#REF!</v>
      </c>
      <c r="H115" s="16">
        <f t="shared" si="24"/>
        <v>29.5488</v>
      </c>
      <c r="I115" s="16"/>
      <c r="J115" s="16">
        <v>0</v>
      </c>
      <c r="K115" s="17" t="e">
        <f t="shared" si="15"/>
        <v>#REF!</v>
      </c>
      <c r="L115" s="17">
        <f t="shared" si="16"/>
        <v>29.5488</v>
      </c>
      <c r="M115" s="18" t="e">
        <f t="shared" si="17"/>
        <v>#REF!</v>
      </c>
      <c r="N115" s="18">
        <f t="shared" si="18"/>
        <v>30</v>
      </c>
      <c r="O115" s="19">
        <v>70</v>
      </c>
      <c r="P115" s="19">
        <v>30</v>
      </c>
      <c r="Q115" s="20" t="e">
        <f t="shared" si="19"/>
        <v>#REF!</v>
      </c>
      <c r="R115" s="23" t="e">
        <f t="shared" si="20"/>
        <v>#REF!</v>
      </c>
    </row>
    <row r="116" spans="1:18" s="3" customFormat="1" ht="13.5">
      <c r="A116" s="3" t="s">
        <v>3854</v>
      </c>
      <c r="B116" s="13">
        <f t="shared" si="14"/>
        <v>1.0900000000000001</v>
      </c>
      <c r="C116" s="13">
        <v>1090</v>
      </c>
      <c r="D116" s="13"/>
      <c r="E116" s="14" t="s">
        <v>3822</v>
      </c>
      <c r="F116" s="13" t="e">
        <f>#REF!</f>
        <v>#REF!</v>
      </c>
      <c r="G116" s="15" t="e">
        <f>#REF!</f>
        <v>#REF!</v>
      </c>
      <c r="H116" s="16">
        <f t="shared" si="24"/>
        <v>29.5488</v>
      </c>
      <c r="I116" s="16"/>
      <c r="J116" s="16">
        <v>0</v>
      </c>
      <c r="K116" s="17" t="e">
        <f t="shared" si="15"/>
        <v>#REF!</v>
      </c>
      <c r="L116" s="17">
        <f t="shared" si="16"/>
        <v>29.5488</v>
      </c>
      <c r="M116" s="18" t="e">
        <f t="shared" si="17"/>
        <v>#REF!</v>
      </c>
      <c r="N116" s="18">
        <f t="shared" si="18"/>
        <v>30</v>
      </c>
      <c r="O116" s="19">
        <v>70</v>
      </c>
      <c r="P116" s="19">
        <v>30</v>
      </c>
      <c r="Q116" s="20" t="e">
        <f t="shared" si="19"/>
        <v>#REF!</v>
      </c>
      <c r="R116" s="23" t="e">
        <f t="shared" si="20"/>
        <v>#REF!</v>
      </c>
    </row>
    <row r="117" spans="1:18" s="3" customFormat="1" ht="13.5">
      <c r="A117" s="3" t="s">
        <v>3854</v>
      </c>
      <c r="B117" s="13">
        <f t="shared" si="14"/>
        <v>1.1000000000000001</v>
      </c>
      <c r="C117" s="13">
        <v>1100</v>
      </c>
      <c r="D117" s="13"/>
      <c r="E117" s="14" t="s">
        <v>3822</v>
      </c>
      <c r="F117" s="13" t="e">
        <f>#REF!</f>
        <v>#REF!</v>
      </c>
      <c r="G117" s="15" t="e">
        <f>#REF!</f>
        <v>#REF!</v>
      </c>
      <c r="H117" s="16">
        <f t="shared" si="24"/>
        <v>29.5488</v>
      </c>
      <c r="I117" s="16"/>
      <c r="J117" s="16">
        <v>0</v>
      </c>
      <c r="K117" s="17" t="e">
        <f t="shared" si="15"/>
        <v>#REF!</v>
      </c>
      <c r="L117" s="17">
        <f t="shared" si="16"/>
        <v>29.5488</v>
      </c>
      <c r="M117" s="18" t="e">
        <f t="shared" si="17"/>
        <v>#REF!</v>
      </c>
      <c r="N117" s="18">
        <f t="shared" si="18"/>
        <v>30</v>
      </c>
      <c r="O117" s="19">
        <v>70</v>
      </c>
      <c r="P117" s="19">
        <v>30</v>
      </c>
      <c r="Q117" s="20" t="e">
        <f t="shared" si="19"/>
        <v>#REF!</v>
      </c>
      <c r="R117" s="23" t="e">
        <f t="shared" si="20"/>
        <v>#REF!</v>
      </c>
    </row>
    <row r="118" spans="1:18" s="3" customFormat="1" ht="13.5">
      <c r="A118" s="3" t="s">
        <v>3854</v>
      </c>
      <c r="B118" s="13">
        <f t="shared" si="14"/>
        <v>1.1100000000000001</v>
      </c>
      <c r="C118" s="13">
        <v>1110</v>
      </c>
      <c r="D118" s="13"/>
      <c r="E118" s="14" t="s">
        <v>3855</v>
      </c>
      <c r="F118" s="13" t="e">
        <f>#REF!</f>
        <v>#REF!</v>
      </c>
      <c r="G118" s="15" t="e">
        <f>#REF!</f>
        <v>#REF!</v>
      </c>
      <c r="H118" s="16">
        <f t="shared" si="24"/>
        <v>29.5488</v>
      </c>
      <c r="I118" s="16"/>
      <c r="J118" s="16">
        <v>0</v>
      </c>
      <c r="K118" s="17" t="e">
        <f t="shared" si="15"/>
        <v>#REF!</v>
      </c>
      <c r="L118" s="17">
        <f t="shared" si="16"/>
        <v>29.5488</v>
      </c>
      <c r="M118" s="18" t="e">
        <f t="shared" si="17"/>
        <v>#REF!</v>
      </c>
      <c r="N118" s="18">
        <f t="shared" si="18"/>
        <v>30</v>
      </c>
      <c r="O118" s="19">
        <v>70</v>
      </c>
      <c r="P118" s="19">
        <v>30</v>
      </c>
      <c r="Q118" s="20" t="e">
        <f t="shared" si="19"/>
        <v>#REF!</v>
      </c>
      <c r="R118" s="23" t="e">
        <f t="shared" si="20"/>
        <v>#REF!</v>
      </c>
    </row>
    <row r="119" spans="1:18" s="3" customFormat="1" ht="13.5">
      <c r="A119" s="3" t="s">
        <v>3854</v>
      </c>
      <c r="B119" s="13">
        <f t="shared" si="14"/>
        <v>1.1200000000000001</v>
      </c>
      <c r="C119" s="13">
        <v>1120</v>
      </c>
      <c r="D119" s="13"/>
      <c r="E119" s="14" t="s">
        <v>3855</v>
      </c>
      <c r="F119" s="13" t="e">
        <f>#REF!</f>
        <v>#REF!</v>
      </c>
      <c r="G119" s="15" t="e">
        <f>#REF!</f>
        <v>#REF!</v>
      </c>
      <c r="H119" s="16">
        <f t="shared" si="24"/>
        <v>29.5488</v>
      </c>
      <c r="I119" s="16"/>
      <c r="J119" s="16">
        <v>0</v>
      </c>
      <c r="K119" s="17" t="e">
        <f t="shared" si="15"/>
        <v>#REF!</v>
      </c>
      <c r="L119" s="17">
        <f t="shared" si="16"/>
        <v>29.5488</v>
      </c>
      <c r="M119" s="18" t="e">
        <f t="shared" si="17"/>
        <v>#REF!</v>
      </c>
      <c r="N119" s="18">
        <f t="shared" si="18"/>
        <v>30</v>
      </c>
      <c r="O119" s="19">
        <v>70</v>
      </c>
      <c r="P119" s="19">
        <v>30</v>
      </c>
      <c r="Q119" s="20" t="e">
        <f t="shared" si="19"/>
        <v>#REF!</v>
      </c>
      <c r="R119" s="23" t="e">
        <f t="shared" si="20"/>
        <v>#REF!</v>
      </c>
    </row>
    <row r="120" spans="1:18" s="3" customFormat="1" ht="13.5">
      <c r="A120" s="3" t="s">
        <v>3854</v>
      </c>
      <c r="B120" s="13">
        <f t="shared" si="14"/>
        <v>1.1299999999999999</v>
      </c>
      <c r="C120" s="13">
        <v>1130</v>
      </c>
      <c r="D120" s="13"/>
      <c r="E120" s="14" t="s">
        <v>3855</v>
      </c>
      <c r="F120" s="13" t="e">
        <f>#REF!</f>
        <v>#REF!</v>
      </c>
      <c r="G120" s="15" t="e">
        <f>#REF!</f>
        <v>#REF!</v>
      </c>
      <c r="H120" s="16">
        <f t="shared" si="24"/>
        <v>29.5488</v>
      </c>
      <c r="I120" s="16"/>
      <c r="J120" s="16">
        <v>0</v>
      </c>
      <c r="K120" s="17" t="e">
        <f t="shared" si="15"/>
        <v>#REF!</v>
      </c>
      <c r="L120" s="17">
        <f t="shared" si="16"/>
        <v>29.5488</v>
      </c>
      <c r="M120" s="18" t="e">
        <f t="shared" si="17"/>
        <v>#REF!</v>
      </c>
      <c r="N120" s="18">
        <f t="shared" si="18"/>
        <v>30</v>
      </c>
      <c r="O120" s="19">
        <v>70</v>
      </c>
      <c r="P120" s="19">
        <v>30</v>
      </c>
      <c r="Q120" s="20" t="e">
        <f t="shared" si="19"/>
        <v>#REF!</v>
      </c>
      <c r="R120" s="23" t="e">
        <f t="shared" si="20"/>
        <v>#REF!</v>
      </c>
    </row>
    <row r="121" spans="1:18" s="3" customFormat="1" ht="13.5">
      <c r="A121" s="3" t="s">
        <v>3854</v>
      </c>
      <c r="B121" s="13">
        <f t="shared" si="14"/>
        <v>1.1399999999999999</v>
      </c>
      <c r="C121" s="13">
        <v>1140</v>
      </c>
      <c r="D121" s="13"/>
      <c r="E121" s="14" t="s">
        <v>3855</v>
      </c>
      <c r="F121" s="13" t="e">
        <f>#REF!</f>
        <v>#REF!</v>
      </c>
      <c r="G121" s="15" t="e">
        <f>#REF!</f>
        <v>#REF!</v>
      </c>
      <c r="H121" s="16">
        <f t="shared" si="24"/>
        <v>29.5488</v>
      </c>
      <c r="I121" s="16"/>
      <c r="J121" s="16">
        <v>0</v>
      </c>
      <c r="K121" s="17" t="e">
        <f t="shared" si="15"/>
        <v>#REF!</v>
      </c>
      <c r="L121" s="17">
        <f t="shared" si="16"/>
        <v>29.5488</v>
      </c>
      <c r="M121" s="18" t="e">
        <f t="shared" si="17"/>
        <v>#REF!</v>
      </c>
      <c r="N121" s="18">
        <f t="shared" si="18"/>
        <v>30</v>
      </c>
      <c r="O121" s="19">
        <v>70</v>
      </c>
      <c r="P121" s="19">
        <v>30</v>
      </c>
      <c r="Q121" s="20" t="e">
        <f t="shared" si="19"/>
        <v>#REF!</v>
      </c>
      <c r="R121" s="23" t="e">
        <f t="shared" si="20"/>
        <v>#REF!</v>
      </c>
    </row>
    <row r="122" spans="1:18" s="3" customFormat="1" ht="13.5">
      <c r="A122" s="3" t="s">
        <v>3854</v>
      </c>
      <c r="B122" s="13">
        <f t="shared" si="14"/>
        <v>1.1499999999999999</v>
      </c>
      <c r="C122" s="13">
        <v>1150</v>
      </c>
      <c r="D122" s="13"/>
      <c r="E122" s="14" t="s">
        <v>3855</v>
      </c>
      <c r="F122" s="13" t="e">
        <f>#REF!</f>
        <v>#REF!</v>
      </c>
      <c r="G122" s="15" t="e">
        <f>#REF!</f>
        <v>#REF!</v>
      </c>
      <c r="H122" s="16">
        <f t="shared" si="24"/>
        <v>29.5488</v>
      </c>
      <c r="I122" s="16"/>
      <c r="J122" s="16">
        <v>0</v>
      </c>
      <c r="K122" s="17" t="e">
        <f t="shared" si="15"/>
        <v>#REF!</v>
      </c>
      <c r="L122" s="17">
        <f t="shared" si="16"/>
        <v>29.5488</v>
      </c>
      <c r="M122" s="18" t="e">
        <f t="shared" si="17"/>
        <v>#REF!</v>
      </c>
      <c r="N122" s="18">
        <f t="shared" si="18"/>
        <v>30</v>
      </c>
      <c r="O122" s="19">
        <v>70</v>
      </c>
      <c r="P122" s="19">
        <v>30</v>
      </c>
      <c r="Q122" s="20" t="e">
        <f t="shared" si="19"/>
        <v>#REF!</v>
      </c>
      <c r="R122" s="23" t="e">
        <f t="shared" si="20"/>
        <v>#REF!</v>
      </c>
    </row>
    <row r="123" spans="1:18" s="3" customFormat="1" ht="13.5">
      <c r="A123" s="3" t="s">
        <v>3854</v>
      </c>
      <c r="B123" s="13">
        <f t="shared" si="14"/>
        <v>1.1599999999999999</v>
      </c>
      <c r="C123" s="13">
        <v>1160</v>
      </c>
      <c r="D123" s="13"/>
      <c r="E123" s="14" t="s">
        <v>3855</v>
      </c>
      <c r="F123" s="13" t="e">
        <f>#REF!</f>
        <v>#REF!</v>
      </c>
      <c r="G123" s="15" t="e">
        <f>#REF!</f>
        <v>#REF!</v>
      </c>
      <c r="H123" s="16">
        <f t="shared" ref="H123:H132" si="25">(3.31*0.2+4.54*0.4+5.42*0.3)*7.2</f>
        <v>29.5488</v>
      </c>
      <c r="I123" s="16"/>
      <c r="J123" s="16">
        <v>0</v>
      </c>
      <c r="K123" s="17" t="e">
        <f t="shared" si="15"/>
        <v>#REF!</v>
      </c>
      <c r="L123" s="17">
        <f t="shared" si="16"/>
        <v>29.5488</v>
      </c>
      <c r="M123" s="18" t="e">
        <f t="shared" si="17"/>
        <v>#REF!</v>
      </c>
      <c r="N123" s="18">
        <f t="shared" si="18"/>
        <v>30</v>
      </c>
      <c r="O123" s="19">
        <v>70</v>
      </c>
      <c r="P123" s="19">
        <v>30</v>
      </c>
      <c r="Q123" s="20" t="e">
        <f t="shared" si="19"/>
        <v>#REF!</v>
      </c>
      <c r="R123" s="23" t="e">
        <f t="shared" si="20"/>
        <v>#REF!</v>
      </c>
    </row>
    <row r="124" spans="1:18" s="3" customFormat="1" ht="13.5">
      <c r="A124" s="3" t="s">
        <v>3854</v>
      </c>
      <c r="B124" s="13">
        <f t="shared" si="14"/>
        <v>1.17</v>
      </c>
      <c r="C124" s="13">
        <v>1170</v>
      </c>
      <c r="D124" s="13"/>
      <c r="E124" s="14" t="s">
        <v>3855</v>
      </c>
      <c r="F124" s="13" t="e">
        <f>#REF!</f>
        <v>#REF!</v>
      </c>
      <c r="G124" s="15" t="e">
        <f>#REF!</f>
        <v>#REF!</v>
      </c>
      <c r="H124" s="16">
        <f t="shared" si="25"/>
        <v>29.5488</v>
      </c>
      <c r="I124" s="16"/>
      <c r="J124" s="16">
        <v>0</v>
      </c>
      <c r="K124" s="17" t="e">
        <f t="shared" si="15"/>
        <v>#REF!</v>
      </c>
      <c r="L124" s="17">
        <f t="shared" si="16"/>
        <v>29.5488</v>
      </c>
      <c r="M124" s="18" t="e">
        <f t="shared" si="17"/>
        <v>#REF!</v>
      </c>
      <c r="N124" s="18">
        <f t="shared" si="18"/>
        <v>30</v>
      </c>
      <c r="O124" s="19">
        <v>70</v>
      </c>
      <c r="P124" s="19">
        <v>30</v>
      </c>
      <c r="Q124" s="20" t="e">
        <f t="shared" si="19"/>
        <v>#REF!</v>
      </c>
      <c r="R124" s="23" t="e">
        <f t="shared" si="20"/>
        <v>#REF!</v>
      </c>
    </row>
    <row r="125" spans="1:18" s="3" customFormat="1" ht="13.5">
      <c r="A125" s="3" t="s">
        <v>3854</v>
      </c>
      <c r="B125" s="13">
        <f t="shared" si="14"/>
        <v>1.18</v>
      </c>
      <c r="C125" s="13">
        <v>1180</v>
      </c>
      <c r="D125" s="13"/>
      <c r="E125" s="14" t="s">
        <v>3855</v>
      </c>
      <c r="F125" s="13" t="e">
        <f>#REF!</f>
        <v>#REF!</v>
      </c>
      <c r="G125" s="15" t="e">
        <f>#REF!</f>
        <v>#REF!</v>
      </c>
      <c r="H125" s="16">
        <f t="shared" si="25"/>
        <v>29.5488</v>
      </c>
      <c r="I125" s="16"/>
      <c r="J125" s="16">
        <v>0</v>
      </c>
      <c r="K125" s="17" t="e">
        <f t="shared" si="15"/>
        <v>#REF!</v>
      </c>
      <c r="L125" s="17">
        <f t="shared" si="16"/>
        <v>29.5488</v>
      </c>
      <c r="M125" s="18" t="e">
        <f t="shared" si="17"/>
        <v>#REF!</v>
      </c>
      <c r="N125" s="18">
        <f t="shared" si="18"/>
        <v>30</v>
      </c>
      <c r="O125" s="19">
        <v>70</v>
      </c>
      <c r="P125" s="19">
        <v>30</v>
      </c>
      <c r="Q125" s="20" t="e">
        <f t="shared" si="19"/>
        <v>#REF!</v>
      </c>
      <c r="R125" s="23" t="e">
        <f t="shared" si="20"/>
        <v>#REF!</v>
      </c>
    </row>
    <row r="126" spans="1:18" s="3" customFormat="1" ht="13.5">
      <c r="A126" s="3" t="s">
        <v>3854</v>
      </c>
      <c r="B126" s="13">
        <f t="shared" si="14"/>
        <v>1.19</v>
      </c>
      <c r="C126" s="13">
        <v>1190</v>
      </c>
      <c r="D126" s="13"/>
      <c r="E126" s="14" t="s">
        <v>3855</v>
      </c>
      <c r="F126" s="13" t="e">
        <f>#REF!</f>
        <v>#REF!</v>
      </c>
      <c r="G126" s="15" t="e">
        <f>#REF!</f>
        <v>#REF!</v>
      </c>
      <c r="H126" s="16">
        <f t="shared" si="25"/>
        <v>29.5488</v>
      </c>
      <c r="I126" s="16"/>
      <c r="J126" s="16">
        <v>0</v>
      </c>
      <c r="K126" s="17" t="e">
        <f t="shared" si="15"/>
        <v>#REF!</v>
      </c>
      <c r="L126" s="17">
        <f t="shared" si="16"/>
        <v>29.5488</v>
      </c>
      <c r="M126" s="18" t="e">
        <f t="shared" si="17"/>
        <v>#REF!</v>
      </c>
      <c r="N126" s="18">
        <f t="shared" si="18"/>
        <v>30</v>
      </c>
      <c r="O126" s="19">
        <v>70</v>
      </c>
      <c r="P126" s="19">
        <v>30</v>
      </c>
      <c r="Q126" s="20" t="e">
        <f t="shared" si="19"/>
        <v>#REF!</v>
      </c>
      <c r="R126" s="23" t="e">
        <f t="shared" si="20"/>
        <v>#REF!</v>
      </c>
    </row>
    <row r="127" spans="1:18" s="3" customFormat="1" ht="13.5">
      <c r="A127" s="3" t="s">
        <v>3854</v>
      </c>
      <c r="B127" s="13">
        <f t="shared" si="14"/>
        <v>1.2</v>
      </c>
      <c r="C127" s="13">
        <v>1200</v>
      </c>
      <c r="D127" s="13"/>
      <c r="E127" s="14" t="s">
        <v>3855</v>
      </c>
      <c r="F127" s="13" t="e">
        <f>#REF!</f>
        <v>#REF!</v>
      </c>
      <c r="G127" s="15" t="e">
        <f>#REF!</f>
        <v>#REF!</v>
      </c>
      <c r="H127" s="16">
        <f t="shared" si="25"/>
        <v>29.5488</v>
      </c>
      <c r="I127" s="16"/>
      <c r="J127" s="16">
        <v>0</v>
      </c>
      <c r="K127" s="17" t="e">
        <f t="shared" si="15"/>
        <v>#REF!</v>
      </c>
      <c r="L127" s="17">
        <f t="shared" si="16"/>
        <v>29.5488</v>
      </c>
      <c r="M127" s="18" t="e">
        <f t="shared" si="17"/>
        <v>#REF!</v>
      </c>
      <c r="N127" s="18">
        <f t="shared" si="18"/>
        <v>30</v>
      </c>
      <c r="O127" s="19">
        <v>70</v>
      </c>
      <c r="P127" s="19">
        <v>30</v>
      </c>
      <c r="Q127" s="20" t="e">
        <f t="shared" si="19"/>
        <v>#REF!</v>
      </c>
      <c r="R127" s="23" t="e">
        <f t="shared" si="20"/>
        <v>#REF!</v>
      </c>
    </row>
    <row r="128" spans="1:18" s="3" customFormat="1" ht="13.5">
      <c r="A128" s="3" t="s">
        <v>3854</v>
      </c>
      <c r="B128" s="13">
        <f t="shared" si="14"/>
        <v>1.21</v>
      </c>
      <c r="C128" s="13">
        <v>1210</v>
      </c>
      <c r="D128" s="13"/>
      <c r="E128" s="14" t="s">
        <v>3855</v>
      </c>
      <c r="F128" s="13" t="e">
        <f>#REF!</f>
        <v>#REF!</v>
      </c>
      <c r="G128" s="15" t="e">
        <f>#REF!</f>
        <v>#REF!</v>
      </c>
      <c r="H128" s="16">
        <f t="shared" si="25"/>
        <v>29.5488</v>
      </c>
      <c r="I128" s="16"/>
      <c r="J128" s="16">
        <v>0</v>
      </c>
      <c r="K128" s="17" t="e">
        <f t="shared" si="15"/>
        <v>#REF!</v>
      </c>
      <c r="L128" s="17">
        <f t="shared" si="16"/>
        <v>29.5488</v>
      </c>
      <c r="M128" s="18" t="e">
        <f t="shared" si="17"/>
        <v>#REF!</v>
      </c>
      <c r="N128" s="18">
        <f t="shared" si="18"/>
        <v>30</v>
      </c>
      <c r="O128" s="19">
        <v>70</v>
      </c>
      <c r="P128" s="19">
        <v>30</v>
      </c>
      <c r="Q128" s="20" t="e">
        <f t="shared" si="19"/>
        <v>#REF!</v>
      </c>
      <c r="R128" s="23" t="e">
        <f t="shared" si="20"/>
        <v>#REF!</v>
      </c>
    </row>
    <row r="129" spans="1:18" s="3" customFormat="1" ht="13.5">
      <c r="A129" s="3" t="s">
        <v>3854</v>
      </c>
      <c r="B129" s="13">
        <f t="shared" si="14"/>
        <v>1.22</v>
      </c>
      <c r="C129" s="13">
        <v>1220</v>
      </c>
      <c r="D129" s="13"/>
      <c r="E129" s="14" t="s">
        <v>3855</v>
      </c>
      <c r="F129" s="13" t="e">
        <f>#REF!</f>
        <v>#REF!</v>
      </c>
      <c r="G129" s="15" t="e">
        <f>#REF!</f>
        <v>#REF!</v>
      </c>
      <c r="H129" s="16">
        <f t="shared" si="25"/>
        <v>29.5488</v>
      </c>
      <c r="I129" s="16"/>
      <c r="J129" s="16">
        <v>0</v>
      </c>
      <c r="K129" s="17" t="e">
        <f t="shared" si="15"/>
        <v>#REF!</v>
      </c>
      <c r="L129" s="17">
        <f t="shared" si="16"/>
        <v>29.5488</v>
      </c>
      <c r="M129" s="18" t="e">
        <f t="shared" si="17"/>
        <v>#REF!</v>
      </c>
      <c r="N129" s="18">
        <f t="shared" si="18"/>
        <v>30</v>
      </c>
      <c r="O129" s="19">
        <v>70</v>
      </c>
      <c r="P129" s="19">
        <v>30</v>
      </c>
      <c r="Q129" s="20" t="e">
        <f t="shared" si="19"/>
        <v>#REF!</v>
      </c>
      <c r="R129" s="23" t="e">
        <f t="shared" si="20"/>
        <v>#REF!</v>
      </c>
    </row>
    <row r="130" spans="1:18" s="3" customFormat="1" ht="13.5">
      <c r="A130" s="3" t="s">
        <v>3854</v>
      </c>
      <c r="B130" s="13">
        <f t="shared" si="14"/>
        <v>1.23</v>
      </c>
      <c r="C130" s="13">
        <v>1230</v>
      </c>
      <c r="D130" s="13"/>
      <c r="E130" s="14" t="s">
        <v>3855</v>
      </c>
      <c r="F130" s="13" t="e">
        <f>#REF!</f>
        <v>#REF!</v>
      </c>
      <c r="G130" s="15" t="e">
        <f>#REF!</f>
        <v>#REF!</v>
      </c>
      <c r="H130" s="16">
        <f t="shared" si="25"/>
        <v>29.5488</v>
      </c>
      <c r="I130" s="16"/>
      <c r="J130" s="16">
        <v>0</v>
      </c>
      <c r="K130" s="17" t="e">
        <f t="shared" si="15"/>
        <v>#REF!</v>
      </c>
      <c r="L130" s="17">
        <f t="shared" si="16"/>
        <v>29.5488</v>
      </c>
      <c r="M130" s="18" t="e">
        <f t="shared" si="17"/>
        <v>#REF!</v>
      </c>
      <c r="N130" s="18">
        <f t="shared" si="18"/>
        <v>30</v>
      </c>
      <c r="O130" s="19">
        <v>70</v>
      </c>
      <c r="P130" s="19">
        <v>30</v>
      </c>
      <c r="Q130" s="20" t="e">
        <f t="shared" si="19"/>
        <v>#REF!</v>
      </c>
      <c r="R130" s="23" t="e">
        <f t="shared" si="20"/>
        <v>#REF!</v>
      </c>
    </row>
    <row r="131" spans="1:18" s="3" customFormat="1" ht="13.5">
      <c r="A131" s="3" t="s">
        <v>3854</v>
      </c>
      <c r="B131" s="13">
        <f t="shared" si="14"/>
        <v>1.24</v>
      </c>
      <c r="C131" s="13">
        <v>1240</v>
      </c>
      <c r="D131" s="13"/>
      <c r="E131" s="14" t="s">
        <v>3855</v>
      </c>
      <c r="F131" s="13" t="e">
        <f>#REF!</f>
        <v>#REF!</v>
      </c>
      <c r="G131" s="15" t="e">
        <f>#REF!</f>
        <v>#REF!</v>
      </c>
      <c r="H131" s="16">
        <f t="shared" si="25"/>
        <v>29.5488</v>
      </c>
      <c r="I131" s="16"/>
      <c r="J131" s="16">
        <v>0</v>
      </c>
      <c r="K131" s="17" t="e">
        <f t="shared" si="15"/>
        <v>#REF!</v>
      </c>
      <c r="L131" s="17">
        <f t="shared" si="16"/>
        <v>29.5488</v>
      </c>
      <c r="M131" s="18" t="e">
        <f t="shared" si="17"/>
        <v>#REF!</v>
      </c>
      <c r="N131" s="18">
        <f t="shared" si="18"/>
        <v>30</v>
      </c>
      <c r="O131" s="19">
        <v>70</v>
      </c>
      <c r="P131" s="19">
        <v>30</v>
      </c>
      <c r="Q131" s="20" t="e">
        <f t="shared" si="19"/>
        <v>#REF!</v>
      </c>
      <c r="R131" s="23" t="e">
        <f t="shared" si="20"/>
        <v>#REF!</v>
      </c>
    </row>
    <row r="132" spans="1:18" s="3" customFormat="1" ht="13.5">
      <c r="A132" s="3" t="s">
        <v>3854</v>
      </c>
      <c r="B132" s="13">
        <f t="shared" si="14"/>
        <v>1.25</v>
      </c>
      <c r="C132" s="13">
        <v>1250</v>
      </c>
      <c r="D132" s="13"/>
      <c r="E132" s="14" t="s">
        <v>3855</v>
      </c>
      <c r="F132" s="13" t="e">
        <f>#REF!</f>
        <v>#REF!</v>
      </c>
      <c r="G132" s="15" t="e">
        <f>#REF!</f>
        <v>#REF!</v>
      </c>
      <c r="H132" s="16">
        <f t="shared" si="25"/>
        <v>29.5488</v>
      </c>
      <c r="I132" s="16"/>
      <c r="J132" s="16">
        <v>0</v>
      </c>
      <c r="K132" s="17" t="e">
        <f t="shared" si="15"/>
        <v>#REF!</v>
      </c>
      <c r="L132" s="17">
        <f t="shared" si="16"/>
        <v>29.5488</v>
      </c>
      <c r="M132" s="18" t="e">
        <f t="shared" si="17"/>
        <v>#REF!</v>
      </c>
      <c r="N132" s="18">
        <f t="shared" si="18"/>
        <v>30</v>
      </c>
      <c r="O132" s="19">
        <v>70</v>
      </c>
      <c r="P132" s="19">
        <v>30</v>
      </c>
      <c r="Q132" s="20" t="e">
        <f t="shared" si="19"/>
        <v>#REF!</v>
      </c>
      <c r="R132" s="23" t="e">
        <f t="shared" si="20"/>
        <v>#REF!</v>
      </c>
    </row>
    <row r="133" spans="1:18" s="3" customFormat="1" ht="13.5">
      <c r="A133" s="3" t="s">
        <v>3854</v>
      </c>
      <c r="B133" s="13">
        <f t="shared" si="14"/>
        <v>1.26</v>
      </c>
      <c r="C133" s="13">
        <v>1260</v>
      </c>
      <c r="D133" s="13"/>
      <c r="E133" s="14" t="s">
        <v>3855</v>
      </c>
      <c r="F133" s="13" t="e">
        <f>#REF!</f>
        <v>#REF!</v>
      </c>
      <c r="G133" s="15" t="e">
        <f>#REF!</f>
        <v>#REF!</v>
      </c>
      <c r="H133" s="16">
        <f t="shared" ref="H133:H142" si="26">(3.31*0.2+4.54*0.4+5.42*0.3)*7.2</f>
        <v>29.5488</v>
      </c>
      <c r="I133" s="16"/>
      <c r="J133" s="16">
        <v>0</v>
      </c>
      <c r="K133" s="17" t="e">
        <f t="shared" si="15"/>
        <v>#REF!</v>
      </c>
      <c r="L133" s="17">
        <f t="shared" si="16"/>
        <v>29.5488</v>
      </c>
      <c r="M133" s="18" t="e">
        <f t="shared" si="17"/>
        <v>#REF!</v>
      </c>
      <c r="N133" s="18">
        <f t="shared" si="18"/>
        <v>30</v>
      </c>
      <c r="O133" s="19">
        <v>70</v>
      </c>
      <c r="P133" s="19">
        <v>30</v>
      </c>
      <c r="Q133" s="20" t="e">
        <f t="shared" si="19"/>
        <v>#REF!</v>
      </c>
      <c r="R133" s="23" t="e">
        <f t="shared" si="20"/>
        <v>#REF!</v>
      </c>
    </row>
    <row r="134" spans="1:18" s="3" customFormat="1" ht="13.5">
      <c r="A134" s="3" t="s">
        <v>3854</v>
      </c>
      <c r="B134" s="13">
        <f t="shared" si="14"/>
        <v>1.27</v>
      </c>
      <c r="C134" s="13">
        <v>1270</v>
      </c>
      <c r="D134" s="13"/>
      <c r="E134" s="14" t="s">
        <v>3855</v>
      </c>
      <c r="F134" s="13" t="e">
        <f>#REF!</f>
        <v>#REF!</v>
      </c>
      <c r="G134" s="15" t="e">
        <f>#REF!</f>
        <v>#REF!</v>
      </c>
      <c r="H134" s="16">
        <f t="shared" si="26"/>
        <v>29.5488</v>
      </c>
      <c r="I134" s="16"/>
      <c r="J134" s="16">
        <v>0</v>
      </c>
      <c r="K134" s="17" t="e">
        <f t="shared" si="15"/>
        <v>#REF!</v>
      </c>
      <c r="L134" s="17">
        <f t="shared" si="16"/>
        <v>29.5488</v>
      </c>
      <c r="M134" s="18" t="e">
        <f t="shared" si="17"/>
        <v>#REF!</v>
      </c>
      <c r="N134" s="18">
        <f t="shared" si="18"/>
        <v>30</v>
      </c>
      <c r="O134" s="19">
        <v>70</v>
      </c>
      <c r="P134" s="19">
        <v>30</v>
      </c>
      <c r="Q134" s="20" t="e">
        <f t="shared" si="19"/>
        <v>#REF!</v>
      </c>
      <c r="R134" s="23" t="e">
        <f t="shared" si="20"/>
        <v>#REF!</v>
      </c>
    </row>
    <row r="135" spans="1:18" s="3" customFormat="1" ht="13.5">
      <c r="A135" s="3" t="s">
        <v>3854</v>
      </c>
      <c r="B135" s="13">
        <f t="shared" ref="B135:B198" si="27">C135/1000</f>
        <v>1.28</v>
      </c>
      <c r="C135" s="13">
        <v>1280</v>
      </c>
      <c r="D135" s="13"/>
      <c r="E135" s="14" t="s">
        <v>3855</v>
      </c>
      <c r="F135" s="13" t="e">
        <f>#REF!</f>
        <v>#REF!</v>
      </c>
      <c r="G135" s="15" t="e">
        <f>#REF!</f>
        <v>#REF!</v>
      </c>
      <c r="H135" s="16">
        <f t="shared" si="26"/>
        <v>29.5488</v>
      </c>
      <c r="I135" s="16"/>
      <c r="J135" s="16">
        <v>0</v>
      </c>
      <c r="K135" s="17" t="e">
        <f t="shared" ref="K135:K198" si="28">F135+G135</f>
        <v>#REF!</v>
      </c>
      <c r="L135" s="17">
        <f t="shared" ref="L135:L198" si="29">H135+I135+J135</f>
        <v>29.5488</v>
      </c>
      <c r="M135" s="18" t="e">
        <f t="shared" ref="M135:M198" si="30">IF(B135&gt;0.05,((F135+G135)*B135+L135-N135)/B135,((F135+G135)*0.05+L135-N135)/0.05)</f>
        <v>#REF!</v>
      </c>
      <c r="N135" s="18">
        <f t="shared" ref="N135:N198" si="31">P135</f>
        <v>30</v>
      </c>
      <c r="O135" s="19">
        <v>70</v>
      </c>
      <c r="P135" s="19">
        <v>30</v>
      </c>
      <c r="Q135" s="20" t="e">
        <f t="shared" ref="Q135:Q198" si="32">IF(B135&gt;0.05,(O135-K135)*B135+P135-L135,(O135-K135)*0.05+P135-L135)</f>
        <v>#REF!</v>
      </c>
      <c r="R135" s="23" t="e">
        <f t="shared" ref="R135:R198" si="33">IF(B135&gt;0.05,Q135/(K135*B135+L135),Q135/(K135*0.05+L135))</f>
        <v>#REF!</v>
      </c>
    </row>
    <row r="136" spans="1:18" s="3" customFormat="1" ht="13.5">
      <c r="A136" s="3" t="s">
        <v>3854</v>
      </c>
      <c r="B136" s="13">
        <f t="shared" si="27"/>
        <v>1.29</v>
      </c>
      <c r="C136" s="13">
        <v>1290</v>
      </c>
      <c r="D136" s="13"/>
      <c r="E136" s="14" t="s">
        <v>3855</v>
      </c>
      <c r="F136" s="13" t="e">
        <f>#REF!</f>
        <v>#REF!</v>
      </c>
      <c r="G136" s="15" t="e">
        <f>#REF!</f>
        <v>#REF!</v>
      </c>
      <c r="H136" s="16">
        <f t="shared" si="26"/>
        <v>29.5488</v>
      </c>
      <c r="I136" s="16"/>
      <c r="J136" s="16">
        <v>0</v>
      </c>
      <c r="K136" s="17" t="e">
        <f t="shared" si="28"/>
        <v>#REF!</v>
      </c>
      <c r="L136" s="17">
        <f t="shared" si="29"/>
        <v>29.5488</v>
      </c>
      <c r="M136" s="18" t="e">
        <f t="shared" si="30"/>
        <v>#REF!</v>
      </c>
      <c r="N136" s="18">
        <f t="shared" si="31"/>
        <v>30</v>
      </c>
      <c r="O136" s="19">
        <v>70</v>
      </c>
      <c r="P136" s="19">
        <v>30</v>
      </c>
      <c r="Q136" s="20" t="e">
        <f t="shared" si="32"/>
        <v>#REF!</v>
      </c>
      <c r="R136" s="23" t="e">
        <f t="shared" si="33"/>
        <v>#REF!</v>
      </c>
    </row>
    <row r="137" spans="1:18" s="3" customFormat="1" ht="13.5">
      <c r="A137" s="3" t="s">
        <v>3854</v>
      </c>
      <c r="B137" s="13">
        <f t="shared" si="27"/>
        <v>1.3</v>
      </c>
      <c r="C137" s="13">
        <v>1300</v>
      </c>
      <c r="D137" s="13"/>
      <c r="E137" s="14" t="s">
        <v>3855</v>
      </c>
      <c r="F137" s="13" t="e">
        <f>#REF!</f>
        <v>#REF!</v>
      </c>
      <c r="G137" s="15" t="e">
        <f>#REF!</f>
        <v>#REF!</v>
      </c>
      <c r="H137" s="16">
        <f t="shared" si="26"/>
        <v>29.5488</v>
      </c>
      <c r="I137" s="16"/>
      <c r="J137" s="16">
        <v>0</v>
      </c>
      <c r="K137" s="17" t="e">
        <f t="shared" si="28"/>
        <v>#REF!</v>
      </c>
      <c r="L137" s="17">
        <f t="shared" si="29"/>
        <v>29.5488</v>
      </c>
      <c r="M137" s="18" t="e">
        <f t="shared" si="30"/>
        <v>#REF!</v>
      </c>
      <c r="N137" s="18">
        <f t="shared" si="31"/>
        <v>30</v>
      </c>
      <c r="O137" s="19">
        <v>70</v>
      </c>
      <c r="P137" s="19">
        <v>30</v>
      </c>
      <c r="Q137" s="20" t="e">
        <f t="shared" si="32"/>
        <v>#REF!</v>
      </c>
      <c r="R137" s="23" t="e">
        <f t="shared" si="33"/>
        <v>#REF!</v>
      </c>
    </row>
    <row r="138" spans="1:18" s="3" customFormat="1" ht="13.5">
      <c r="A138" s="3" t="s">
        <v>3854</v>
      </c>
      <c r="B138" s="13">
        <f t="shared" si="27"/>
        <v>1.31</v>
      </c>
      <c r="C138" s="13">
        <v>1310</v>
      </c>
      <c r="D138" s="13"/>
      <c r="E138" s="14" t="s">
        <v>3855</v>
      </c>
      <c r="F138" s="13" t="e">
        <f>#REF!</f>
        <v>#REF!</v>
      </c>
      <c r="G138" s="15" t="e">
        <f>#REF!</f>
        <v>#REF!</v>
      </c>
      <c r="H138" s="16">
        <f t="shared" si="26"/>
        <v>29.5488</v>
      </c>
      <c r="I138" s="16"/>
      <c r="J138" s="16">
        <v>0</v>
      </c>
      <c r="K138" s="17" t="e">
        <f t="shared" si="28"/>
        <v>#REF!</v>
      </c>
      <c r="L138" s="17">
        <f t="shared" si="29"/>
        <v>29.5488</v>
      </c>
      <c r="M138" s="18" t="e">
        <f t="shared" si="30"/>
        <v>#REF!</v>
      </c>
      <c r="N138" s="18">
        <f t="shared" si="31"/>
        <v>30</v>
      </c>
      <c r="O138" s="19">
        <v>70</v>
      </c>
      <c r="P138" s="19">
        <v>30</v>
      </c>
      <c r="Q138" s="20" t="e">
        <f t="shared" si="32"/>
        <v>#REF!</v>
      </c>
      <c r="R138" s="23" t="e">
        <f t="shared" si="33"/>
        <v>#REF!</v>
      </c>
    </row>
    <row r="139" spans="1:18" s="3" customFormat="1" ht="13.5">
      <c r="A139" s="3" t="s">
        <v>3854</v>
      </c>
      <c r="B139" s="13">
        <f t="shared" si="27"/>
        <v>1.32</v>
      </c>
      <c r="C139" s="13">
        <v>1320</v>
      </c>
      <c r="D139" s="13"/>
      <c r="E139" s="14" t="s">
        <v>3855</v>
      </c>
      <c r="F139" s="13" t="e">
        <f>#REF!</f>
        <v>#REF!</v>
      </c>
      <c r="G139" s="15" t="e">
        <f>#REF!</f>
        <v>#REF!</v>
      </c>
      <c r="H139" s="16">
        <f t="shared" si="26"/>
        <v>29.5488</v>
      </c>
      <c r="I139" s="16"/>
      <c r="J139" s="16">
        <v>0</v>
      </c>
      <c r="K139" s="17" t="e">
        <f t="shared" si="28"/>
        <v>#REF!</v>
      </c>
      <c r="L139" s="17">
        <f t="shared" si="29"/>
        <v>29.5488</v>
      </c>
      <c r="M139" s="18" t="e">
        <f t="shared" si="30"/>
        <v>#REF!</v>
      </c>
      <c r="N139" s="18">
        <f t="shared" si="31"/>
        <v>30</v>
      </c>
      <c r="O139" s="19">
        <v>70</v>
      </c>
      <c r="P139" s="19">
        <v>30</v>
      </c>
      <c r="Q139" s="20" t="e">
        <f t="shared" si="32"/>
        <v>#REF!</v>
      </c>
      <c r="R139" s="23" t="e">
        <f t="shared" si="33"/>
        <v>#REF!</v>
      </c>
    </row>
    <row r="140" spans="1:18" s="3" customFormat="1" ht="13.5">
      <c r="A140" s="3" t="s">
        <v>3854</v>
      </c>
      <c r="B140" s="13">
        <f t="shared" si="27"/>
        <v>1.33</v>
      </c>
      <c r="C140" s="13">
        <v>1330</v>
      </c>
      <c r="D140" s="13"/>
      <c r="E140" s="14" t="s">
        <v>3855</v>
      </c>
      <c r="F140" s="13" t="e">
        <f>#REF!</f>
        <v>#REF!</v>
      </c>
      <c r="G140" s="15" t="e">
        <f>#REF!</f>
        <v>#REF!</v>
      </c>
      <c r="H140" s="16">
        <f t="shared" si="26"/>
        <v>29.5488</v>
      </c>
      <c r="I140" s="16"/>
      <c r="J140" s="16">
        <v>0</v>
      </c>
      <c r="K140" s="17" t="e">
        <f t="shared" si="28"/>
        <v>#REF!</v>
      </c>
      <c r="L140" s="17">
        <f t="shared" si="29"/>
        <v>29.5488</v>
      </c>
      <c r="M140" s="18" t="e">
        <f t="shared" si="30"/>
        <v>#REF!</v>
      </c>
      <c r="N140" s="18">
        <f t="shared" si="31"/>
        <v>30</v>
      </c>
      <c r="O140" s="19">
        <v>70</v>
      </c>
      <c r="P140" s="19">
        <v>30</v>
      </c>
      <c r="Q140" s="20" t="e">
        <f t="shared" si="32"/>
        <v>#REF!</v>
      </c>
      <c r="R140" s="23" t="e">
        <f t="shared" si="33"/>
        <v>#REF!</v>
      </c>
    </row>
    <row r="141" spans="1:18" s="3" customFormat="1" ht="13.5">
      <c r="A141" s="3" t="s">
        <v>3854</v>
      </c>
      <c r="B141" s="13">
        <f t="shared" si="27"/>
        <v>1.34</v>
      </c>
      <c r="C141" s="13">
        <v>1340</v>
      </c>
      <c r="D141" s="13"/>
      <c r="E141" s="14" t="s">
        <v>3855</v>
      </c>
      <c r="F141" s="13" t="e">
        <f>#REF!</f>
        <v>#REF!</v>
      </c>
      <c r="G141" s="15" t="e">
        <f>#REF!</f>
        <v>#REF!</v>
      </c>
      <c r="H141" s="16">
        <f t="shared" si="26"/>
        <v>29.5488</v>
      </c>
      <c r="I141" s="16"/>
      <c r="J141" s="16">
        <v>0</v>
      </c>
      <c r="K141" s="17" t="e">
        <f t="shared" si="28"/>
        <v>#REF!</v>
      </c>
      <c r="L141" s="17">
        <f t="shared" si="29"/>
        <v>29.5488</v>
      </c>
      <c r="M141" s="18" t="e">
        <f t="shared" si="30"/>
        <v>#REF!</v>
      </c>
      <c r="N141" s="18">
        <f t="shared" si="31"/>
        <v>30</v>
      </c>
      <c r="O141" s="19">
        <v>70</v>
      </c>
      <c r="P141" s="19">
        <v>30</v>
      </c>
      <c r="Q141" s="20" t="e">
        <f t="shared" si="32"/>
        <v>#REF!</v>
      </c>
      <c r="R141" s="23" t="e">
        <f t="shared" si="33"/>
        <v>#REF!</v>
      </c>
    </row>
    <row r="142" spans="1:18" s="3" customFormat="1" ht="13.5">
      <c r="A142" s="3" t="s">
        <v>3854</v>
      </c>
      <c r="B142" s="13">
        <f t="shared" si="27"/>
        <v>1.35</v>
      </c>
      <c r="C142" s="13">
        <v>1350</v>
      </c>
      <c r="D142" s="13"/>
      <c r="E142" s="14" t="s">
        <v>3855</v>
      </c>
      <c r="F142" s="13" t="e">
        <f>#REF!</f>
        <v>#REF!</v>
      </c>
      <c r="G142" s="15" t="e">
        <f>#REF!</f>
        <v>#REF!</v>
      </c>
      <c r="H142" s="16">
        <f t="shared" si="26"/>
        <v>29.5488</v>
      </c>
      <c r="I142" s="16"/>
      <c r="J142" s="16">
        <v>0</v>
      </c>
      <c r="K142" s="17" t="e">
        <f t="shared" si="28"/>
        <v>#REF!</v>
      </c>
      <c r="L142" s="17">
        <f t="shared" si="29"/>
        <v>29.5488</v>
      </c>
      <c r="M142" s="18" t="e">
        <f t="shared" si="30"/>
        <v>#REF!</v>
      </c>
      <c r="N142" s="18">
        <f t="shared" si="31"/>
        <v>30</v>
      </c>
      <c r="O142" s="19">
        <v>70</v>
      </c>
      <c r="P142" s="19">
        <v>30</v>
      </c>
      <c r="Q142" s="20" t="e">
        <f t="shared" si="32"/>
        <v>#REF!</v>
      </c>
      <c r="R142" s="23" t="e">
        <f t="shared" si="33"/>
        <v>#REF!</v>
      </c>
    </row>
    <row r="143" spans="1:18" s="3" customFormat="1" ht="13.5">
      <c r="A143" s="3" t="s">
        <v>3854</v>
      </c>
      <c r="B143" s="13">
        <f t="shared" si="27"/>
        <v>1.36</v>
      </c>
      <c r="C143" s="13">
        <v>1360</v>
      </c>
      <c r="D143" s="13"/>
      <c r="E143" s="14" t="s">
        <v>3855</v>
      </c>
      <c r="F143" s="13" t="e">
        <f>#REF!</f>
        <v>#REF!</v>
      </c>
      <c r="G143" s="15" t="e">
        <f>#REF!</f>
        <v>#REF!</v>
      </c>
      <c r="H143" s="16">
        <f t="shared" ref="H143:H152" si="34">(3.31*0.2+4.54*0.4+5.42*0.3)*7.2</f>
        <v>29.5488</v>
      </c>
      <c r="I143" s="16"/>
      <c r="J143" s="16">
        <v>0</v>
      </c>
      <c r="K143" s="17" t="e">
        <f t="shared" si="28"/>
        <v>#REF!</v>
      </c>
      <c r="L143" s="17">
        <f t="shared" si="29"/>
        <v>29.5488</v>
      </c>
      <c r="M143" s="18" t="e">
        <f t="shared" si="30"/>
        <v>#REF!</v>
      </c>
      <c r="N143" s="18">
        <f t="shared" si="31"/>
        <v>30</v>
      </c>
      <c r="O143" s="19">
        <v>70</v>
      </c>
      <c r="P143" s="19">
        <v>30</v>
      </c>
      <c r="Q143" s="20" t="e">
        <f t="shared" si="32"/>
        <v>#REF!</v>
      </c>
      <c r="R143" s="23" t="e">
        <f t="shared" si="33"/>
        <v>#REF!</v>
      </c>
    </row>
    <row r="144" spans="1:18" s="3" customFormat="1" ht="13.5">
      <c r="A144" s="3" t="s">
        <v>3854</v>
      </c>
      <c r="B144" s="13">
        <f t="shared" si="27"/>
        <v>1.37</v>
      </c>
      <c r="C144" s="13">
        <v>1370</v>
      </c>
      <c r="D144" s="13"/>
      <c r="E144" s="14" t="s">
        <v>3855</v>
      </c>
      <c r="F144" s="13" t="e">
        <f>#REF!</f>
        <v>#REF!</v>
      </c>
      <c r="G144" s="15" t="e">
        <f>#REF!</f>
        <v>#REF!</v>
      </c>
      <c r="H144" s="16">
        <f t="shared" si="34"/>
        <v>29.5488</v>
      </c>
      <c r="I144" s="16"/>
      <c r="J144" s="16">
        <v>0</v>
      </c>
      <c r="K144" s="17" t="e">
        <f t="shared" si="28"/>
        <v>#REF!</v>
      </c>
      <c r="L144" s="17">
        <f t="shared" si="29"/>
        <v>29.5488</v>
      </c>
      <c r="M144" s="18" t="e">
        <f t="shared" si="30"/>
        <v>#REF!</v>
      </c>
      <c r="N144" s="18">
        <f t="shared" si="31"/>
        <v>30</v>
      </c>
      <c r="O144" s="19">
        <v>70</v>
      </c>
      <c r="P144" s="19">
        <v>30</v>
      </c>
      <c r="Q144" s="20" t="e">
        <f t="shared" si="32"/>
        <v>#REF!</v>
      </c>
      <c r="R144" s="23" t="e">
        <f t="shared" si="33"/>
        <v>#REF!</v>
      </c>
    </row>
    <row r="145" spans="1:18" s="3" customFormat="1" ht="13.5">
      <c r="A145" s="3" t="s">
        <v>3854</v>
      </c>
      <c r="B145" s="13">
        <f t="shared" si="27"/>
        <v>1.38</v>
      </c>
      <c r="C145" s="13">
        <v>1380</v>
      </c>
      <c r="D145" s="13"/>
      <c r="E145" s="14" t="s">
        <v>3855</v>
      </c>
      <c r="F145" s="13" t="e">
        <f>#REF!</f>
        <v>#REF!</v>
      </c>
      <c r="G145" s="15" t="e">
        <f>#REF!</f>
        <v>#REF!</v>
      </c>
      <c r="H145" s="16">
        <f t="shared" si="34"/>
        <v>29.5488</v>
      </c>
      <c r="I145" s="16"/>
      <c r="J145" s="16">
        <v>0</v>
      </c>
      <c r="K145" s="17" t="e">
        <f t="shared" si="28"/>
        <v>#REF!</v>
      </c>
      <c r="L145" s="17">
        <f t="shared" si="29"/>
        <v>29.5488</v>
      </c>
      <c r="M145" s="18" t="e">
        <f t="shared" si="30"/>
        <v>#REF!</v>
      </c>
      <c r="N145" s="18">
        <f t="shared" si="31"/>
        <v>30</v>
      </c>
      <c r="O145" s="19">
        <v>70</v>
      </c>
      <c r="P145" s="19">
        <v>30</v>
      </c>
      <c r="Q145" s="20" t="e">
        <f t="shared" si="32"/>
        <v>#REF!</v>
      </c>
      <c r="R145" s="23" t="e">
        <f t="shared" si="33"/>
        <v>#REF!</v>
      </c>
    </row>
    <row r="146" spans="1:18" s="3" customFormat="1" ht="13.5">
      <c r="A146" s="3" t="s">
        <v>3854</v>
      </c>
      <c r="B146" s="13">
        <f t="shared" si="27"/>
        <v>1.39</v>
      </c>
      <c r="C146" s="13">
        <v>1390</v>
      </c>
      <c r="D146" s="13"/>
      <c r="E146" s="14" t="s">
        <v>3855</v>
      </c>
      <c r="F146" s="13" t="e">
        <f>#REF!</f>
        <v>#REF!</v>
      </c>
      <c r="G146" s="15" t="e">
        <f>#REF!</f>
        <v>#REF!</v>
      </c>
      <c r="H146" s="16">
        <f t="shared" si="34"/>
        <v>29.5488</v>
      </c>
      <c r="I146" s="16"/>
      <c r="J146" s="16">
        <v>0</v>
      </c>
      <c r="K146" s="17" t="e">
        <f t="shared" si="28"/>
        <v>#REF!</v>
      </c>
      <c r="L146" s="17">
        <f t="shared" si="29"/>
        <v>29.5488</v>
      </c>
      <c r="M146" s="18" t="e">
        <f t="shared" si="30"/>
        <v>#REF!</v>
      </c>
      <c r="N146" s="18">
        <f t="shared" si="31"/>
        <v>30</v>
      </c>
      <c r="O146" s="19">
        <v>70</v>
      </c>
      <c r="P146" s="19">
        <v>30</v>
      </c>
      <c r="Q146" s="20" t="e">
        <f t="shared" si="32"/>
        <v>#REF!</v>
      </c>
      <c r="R146" s="23" t="e">
        <f t="shared" si="33"/>
        <v>#REF!</v>
      </c>
    </row>
    <row r="147" spans="1:18" s="3" customFormat="1" ht="13.5">
      <c r="A147" s="3" t="s">
        <v>3854</v>
      </c>
      <c r="B147" s="13">
        <f t="shared" si="27"/>
        <v>1.4</v>
      </c>
      <c r="C147" s="13">
        <v>1400</v>
      </c>
      <c r="D147" s="13"/>
      <c r="E147" s="14" t="s">
        <v>3855</v>
      </c>
      <c r="F147" s="13" t="e">
        <f>#REF!</f>
        <v>#REF!</v>
      </c>
      <c r="G147" s="15" t="e">
        <f>#REF!</f>
        <v>#REF!</v>
      </c>
      <c r="H147" s="16">
        <f t="shared" si="34"/>
        <v>29.5488</v>
      </c>
      <c r="I147" s="16"/>
      <c r="J147" s="16">
        <v>0</v>
      </c>
      <c r="K147" s="17" t="e">
        <f t="shared" si="28"/>
        <v>#REF!</v>
      </c>
      <c r="L147" s="17">
        <f t="shared" si="29"/>
        <v>29.5488</v>
      </c>
      <c r="M147" s="18" t="e">
        <f t="shared" si="30"/>
        <v>#REF!</v>
      </c>
      <c r="N147" s="18">
        <f t="shared" si="31"/>
        <v>30</v>
      </c>
      <c r="O147" s="19">
        <v>70</v>
      </c>
      <c r="P147" s="19">
        <v>30</v>
      </c>
      <c r="Q147" s="20" t="e">
        <f t="shared" si="32"/>
        <v>#REF!</v>
      </c>
      <c r="R147" s="23" t="e">
        <f t="shared" si="33"/>
        <v>#REF!</v>
      </c>
    </row>
    <row r="148" spans="1:18" s="3" customFormat="1" ht="13.5">
      <c r="A148" s="3" t="s">
        <v>3854</v>
      </c>
      <c r="B148" s="13">
        <f t="shared" si="27"/>
        <v>1.41</v>
      </c>
      <c r="C148" s="13">
        <v>1410</v>
      </c>
      <c r="D148" s="13"/>
      <c r="E148" s="14" t="s">
        <v>3855</v>
      </c>
      <c r="F148" s="13" t="e">
        <f>#REF!</f>
        <v>#REF!</v>
      </c>
      <c r="G148" s="15" t="e">
        <f>#REF!</f>
        <v>#REF!</v>
      </c>
      <c r="H148" s="16">
        <f t="shared" si="34"/>
        <v>29.5488</v>
      </c>
      <c r="I148" s="16"/>
      <c r="J148" s="16">
        <v>0</v>
      </c>
      <c r="K148" s="17" t="e">
        <f t="shared" si="28"/>
        <v>#REF!</v>
      </c>
      <c r="L148" s="17">
        <f t="shared" si="29"/>
        <v>29.5488</v>
      </c>
      <c r="M148" s="18" t="e">
        <f t="shared" si="30"/>
        <v>#REF!</v>
      </c>
      <c r="N148" s="18">
        <f t="shared" si="31"/>
        <v>30</v>
      </c>
      <c r="O148" s="19">
        <v>70</v>
      </c>
      <c r="P148" s="19">
        <v>30</v>
      </c>
      <c r="Q148" s="20" t="e">
        <f t="shared" si="32"/>
        <v>#REF!</v>
      </c>
      <c r="R148" s="23" t="e">
        <f t="shared" si="33"/>
        <v>#REF!</v>
      </c>
    </row>
    <row r="149" spans="1:18" s="3" customFormat="1" ht="13.5">
      <c r="A149" s="3" t="s">
        <v>3854</v>
      </c>
      <c r="B149" s="13">
        <f t="shared" si="27"/>
        <v>1.42</v>
      </c>
      <c r="C149" s="13">
        <v>1420</v>
      </c>
      <c r="D149" s="13"/>
      <c r="E149" s="14" t="s">
        <v>3855</v>
      </c>
      <c r="F149" s="13" t="e">
        <f>#REF!</f>
        <v>#REF!</v>
      </c>
      <c r="G149" s="15" t="e">
        <f>#REF!</f>
        <v>#REF!</v>
      </c>
      <c r="H149" s="16">
        <f t="shared" si="34"/>
        <v>29.5488</v>
      </c>
      <c r="I149" s="16"/>
      <c r="J149" s="16">
        <v>0</v>
      </c>
      <c r="K149" s="17" t="e">
        <f t="shared" si="28"/>
        <v>#REF!</v>
      </c>
      <c r="L149" s="17">
        <f t="shared" si="29"/>
        <v>29.5488</v>
      </c>
      <c r="M149" s="18" t="e">
        <f t="shared" si="30"/>
        <v>#REF!</v>
      </c>
      <c r="N149" s="18">
        <f t="shared" si="31"/>
        <v>30</v>
      </c>
      <c r="O149" s="19">
        <v>70</v>
      </c>
      <c r="P149" s="19">
        <v>30</v>
      </c>
      <c r="Q149" s="20" t="e">
        <f t="shared" si="32"/>
        <v>#REF!</v>
      </c>
      <c r="R149" s="23" t="e">
        <f t="shared" si="33"/>
        <v>#REF!</v>
      </c>
    </row>
    <row r="150" spans="1:18" s="3" customFormat="1" ht="13.5">
      <c r="A150" s="3" t="s">
        <v>3854</v>
      </c>
      <c r="B150" s="13">
        <f t="shared" si="27"/>
        <v>1.43</v>
      </c>
      <c r="C150" s="13">
        <v>1430</v>
      </c>
      <c r="D150" s="13"/>
      <c r="E150" s="14" t="s">
        <v>3855</v>
      </c>
      <c r="F150" s="13" t="e">
        <f>#REF!</f>
        <v>#REF!</v>
      </c>
      <c r="G150" s="15" t="e">
        <f>#REF!</f>
        <v>#REF!</v>
      </c>
      <c r="H150" s="16">
        <f t="shared" si="34"/>
        <v>29.5488</v>
      </c>
      <c r="I150" s="16"/>
      <c r="J150" s="16">
        <v>0</v>
      </c>
      <c r="K150" s="17" t="e">
        <f t="shared" si="28"/>
        <v>#REF!</v>
      </c>
      <c r="L150" s="17">
        <f t="shared" si="29"/>
        <v>29.5488</v>
      </c>
      <c r="M150" s="18" t="e">
        <f t="shared" si="30"/>
        <v>#REF!</v>
      </c>
      <c r="N150" s="18">
        <f t="shared" si="31"/>
        <v>30</v>
      </c>
      <c r="O150" s="19">
        <v>70</v>
      </c>
      <c r="P150" s="19">
        <v>30</v>
      </c>
      <c r="Q150" s="20" t="e">
        <f t="shared" si="32"/>
        <v>#REF!</v>
      </c>
      <c r="R150" s="23" t="e">
        <f t="shared" si="33"/>
        <v>#REF!</v>
      </c>
    </row>
    <row r="151" spans="1:18" s="3" customFormat="1" ht="13.5">
      <c r="A151" s="3" t="s">
        <v>3854</v>
      </c>
      <c r="B151" s="13">
        <f t="shared" si="27"/>
        <v>1.44</v>
      </c>
      <c r="C151" s="13">
        <v>1440</v>
      </c>
      <c r="D151" s="13"/>
      <c r="E151" s="14" t="s">
        <v>3855</v>
      </c>
      <c r="F151" s="13" t="e">
        <f>#REF!</f>
        <v>#REF!</v>
      </c>
      <c r="G151" s="15" t="e">
        <f>#REF!</f>
        <v>#REF!</v>
      </c>
      <c r="H151" s="16">
        <f t="shared" si="34"/>
        <v>29.5488</v>
      </c>
      <c r="I151" s="16"/>
      <c r="J151" s="16">
        <v>0</v>
      </c>
      <c r="K151" s="17" t="e">
        <f t="shared" si="28"/>
        <v>#REF!</v>
      </c>
      <c r="L151" s="17">
        <f t="shared" si="29"/>
        <v>29.5488</v>
      </c>
      <c r="M151" s="18" t="e">
        <f t="shared" si="30"/>
        <v>#REF!</v>
      </c>
      <c r="N151" s="18">
        <f t="shared" si="31"/>
        <v>30</v>
      </c>
      <c r="O151" s="19">
        <v>70</v>
      </c>
      <c r="P151" s="19">
        <v>30</v>
      </c>
      <c r="Q151" s="20" t="e">
        <f t="shared" si="32"/>
        <v>#REF!</v>
      </c>
      <c r="R151" s="23" t="e">
        <f t="shared" si="33"/>
        <v>#REF!</v>
      </c>
    </row>
    <row r="152" spans="1:18" s="3" customFormat="1" ht="13.5">
      <c r="A152" s="3" t="s">
        <v>3854</v>
      </c>
      <c r="B152" s="13">
        <f t="shared" si="27"/>
        <v>1.45</v>
      </c>
      <c r="C152" s="13">
        <v>1450</v>
      </c>
      <c r="D152" s="13"/>
      <c r="E152" s="14" t="s">
        <v>3855</v>
      </c>
      <c r="F152" s="13" t="e">
        <f>#REF!</f>
        <v>#REF!</v>
      </c>
      <c r="G152" s="15" t="e">
        <f>#REF!</f>
        <v>#REF!</v>
      </c>
      <c r="H152" s="16">
        <f t="shared" si="34"/>
        <v>29.5488</v>
      </c>
      <c r="I152" s="16"/>
      <c r="J152" s="16">
        <v>0</v>
      </c>
      <c r="K152" s="17" t="e">
        <f t="shared" si="28"/>
        <v>#REF!</v>
      </c>
      <c r="L152" s="17">
        <f t="shared" si="29"/>
        <v>29.5488</v>
      </c>
      <c r="M152" s="18" t="e">
        <f t="shared" si="30"/>
        <v>#REF!</v>
      </c>
      <c r="N152" s="18">
        <f t="shared" si="31"/>
        <v>30</v>
      </c>
      <c r="O152" s="19">
        <v>70</v>
      </c>
      <c r="P152" s="19">
        <v>30</v>
      </c>
      <c r="Q152" s="20" t="e">
        <f t="shared" si="32"/>
        <v>#REF!</v>
      </c>
      <c r="R152" s="23" t="e">
        <f t="shared" si="33"/>
        <v>#REF!</v>
      </c>
    </row>
    <row r="153" spans="1:18" s="3" customFormat="1" ht="13.5">
      <c r="A153" s="3" t="s">
        <v>3854</v>
      </c>
      <c r="B153" s="13">
        <f t="shared" si="27"/>
        <v>1.46</v>
      </c>
      <c r="C153" s="13">
        <v>1460</v>
      </c>
      <c r="D153" s="13"/>
      <c r="E153" s="14" t="s">
        <v>3855</v>
      </c>
      <c r="F153" s="13" t="e">
        <f>#REF!</f>
        <v>#REF!</v>
      </c>
      <c r="G153" s="15" t="e">
        <f>#REF!</f>
        <v>#REF!</v>
      </c>
      <c r="H153" s="16">
        <f t="shared" ref="H153:H162" si="35">(3.31*0.2+4.54*0.4+5.42*0.3)*7.2</f>
        <v>29.5488</v>
      </c>
      <c r="I153" s="16"/>
      <c r="J153" s="16">
        <v>0</v>
      </c>
      <c r="K153" s="17" t="e">
        <f t="shared" si="28"/>
        <v>#REF!</v>
      </c>
      <c r="L153" s="17">
        <f t="shared" si="29"/>
        <v>29.5488</v>
      </c>
      <c r="M153" s="18" t="e">
        <f t="shared" si="30"/>
        <v>#REF!</v>
      </c>
      <c r="N153" s="18">
        <f t="shared" si="31"/>
        <v>30</v>
      </c>
      <c r="O153" s="19">
        <v>70</v>
      </c>
      <c r="P153" s="19">
        <v>30</v>
      </c>
      <c r="Q153" s="20" t="e">
        <f t="shared" si="32"/>
        <v>#REF!</v>
      </c>
      <c r="R153" s="23" t="e">
        <f t="shared" si="33"/>
        <v>#REF!</v>
      </c>
    </row>
    <row r="154" spans="1:18" s="3" customFormat="1" ht="13.5">
      <c r="A154" s="3" t="s">
        <v>3854</v>
      </c>
      <c r="B154" s="13">
        <f t="shared" si="27"/>
        <v>1.47</v>
      </c>
      <c r="C154" s="13">
        <v>1470</v>
      </c>
      <c r="D154" s="13"/>
      <c r="E154" s="14" t="s">
        <v>3855</v>
      </c>
      <c r="F154" s="13" t="e">
        <f>#REF!</f>
        <v>#REF!</v>
      </c>
      <c r="G154" s="15" t="e">
        <f>#REF!</f>
        <v>#REF!</v>
      </c>
      <c r="H154" s="16">
        <f t="shared" si="35"/>
        <v>29.5488</v>
      </c>
      <c r="I154" s="16"/>
      <c r="J154" s="16">
        <v>0</v>
      </c>
      <c r="K154" s="17" t="e">
        <f t="shared" si="28"/>
        <v>#REF!</v>
      </c>
      <c r="L154" s="17">
        <f t="shared" si="29"/>
        <v>29.5488</v>
      </c>
      <c r="M154" s="18" t="e">
        <f t="shared" si="30"/>
        <v>#REF!</v>
      </c>
      <c r="N154" s="18">
        <f t="shared" si="31"/>
        <v>30</v>
      </c>
      <c r="O154" s="19">
        <v>70</v>
      </c>
      <c r="P154" s="19">
        <v>30</v>
      </c>
      <c r="Q154" s="20" t="e">
        <f t="shared" si="32"/>
        <v>#REF!</v>
      </c>
      <c r="R154" s="23" t="e">
        <f t="shared" si="33"/>
        <v>#REF!</v>
      </c>
    </row>
    <row r="155" spans="1:18" s="3" customFormat="1" ht="13.5">
      <c r="A155" s="3" t="s">
        <v>3854</v>
      </c>
      <c r="B155" s="13">
        <f t="shared" si="27"/>
        <v>1.48</v>
      </c>
      <c r="C155" s="13">
        <v>1480</v>
      </c>
      <c r="D155" s="13"/>
      <c r="E155" s="14" t="s">
        <v>3855</v>
      </c>
      <c r="F155" s="13" t="e">
        <f>#REF!</f>
        <v>#REF!</v>
      </c>
      <c r="G155" s="15" t="e">
        <f>#REF!</f>
        <v>#REF!</v>
      </c>
      <c r="H155" s="16">
        <f t="shared" si="35"/>
        <v>29.5488</v>
      </c>
      <c r="I155" s="16"/>
      <c r="J155" s="16">
        <v>0</v>
      </c>
      <c r="K155" s="17" t="e">
        <f t="shared" si="28"/>
        <v>#REF!</v>
      </c>
      <c r="L155" s="17">
        <f t="shared" si="29"/>
        <v>29.5488</v>
      </c>
      <c r="M155" s="18" t="e">
        <f t="shared" si="30"/>
        <v>#REF!</v>
      </c>
      <c r="N155" s="18">
        <f t="shared" si="31"/>
        <v>30</v>
      </c>
      <c r="O155" s="19">
        <v>70</v>
      </c>
      <c r="P155" s="19">
        <v>30</v>
      </c>
      <c r="Q155" s="20" t="e">
        <f t="shared" si="32"/>
        <v>#REF!</v>
      </c>
      <c r="R155" s="23" t="e">
        <f t="shared" si="33"/>
        <v>#REF!</v>
      </c>
    </row>
    <row r="156" spans="1:18" s="3" customFormat="1" ht="13.5">
      <c r="A156" s="3" t="s">
        <v>3854</v>
      </c>
      <c r="B156" s="13">
        <f t="shared" si="27"/>
        <v>1.49</v>
      </c>
      <c r="C156" s="13">
        <v>1490</v>
      </c>
      <c r="D156" s="13"/>
      <c r="E156" s="14" t="s">
        <v>3855</v>
      </c>
      <c r="F156" s="13" t="e">
        <f>#REF!</f>
        <v>#REF!</v>
      </c>
      <c r="G156" s="15" t="e">
        <f>#REF!</f>
        <v>#REF!</v>
      </c>
      <c r="H156" s="16">
        <f t="shared" si="35"/>
        <v>29.5488</v>
      </c>
      <c r="I156" s="16"/>
      <c r="J156" s="16">
        <v>0</v>
      </c>
      <c r="K156" s="17" t="e">
        <f t="shared" si="28"/>
        <v>#REF!</v>
      </c>
      <c r="L156" s="17">
        <f t="shared" si="29"/>
        <v>29.5488</v>
      </c>
      <c r="M156" s="18" t="e">
        <f t="shared" si="30"/>
        <v>#REF!</v>
      </c>
      <c r="N156" s="18">
        <f t="shared" si="31"/>
        <v>30</v>
      </c>
      <c r="O156" s="19">
        <v>70</v>
      </c>
      <c r="P156" s="19">
        <v>30</v>
      </c>
      <c r="Q156" s="20" t="e">
        <f t="shared" si="32"/>
        <v>#REF!</v>
      </c>
      <c r="R156" s="23" t="e">
        <f t="shared" si="33"/>
        <v>#REF!</v>
      </c>
    </row>
    <row r="157" spans="1:18" s="3" customFormat="1" ht="13.5">
      <c r="A157" s="24" t="s">
        <v>3854</v>
      </c>
      <c r="B157" s="25">
        <f t="shared" si="27"/>
        <v>1.5</v>
      </c>
      <c r="C157" s="25">
        <v>1500</v>
      </c>
      <c r="D157" s="25"/>
      <c r="E157" s="14" t="s">
        <v>3855</v>
      </c>
      <c r="F157" s="13" t="e">
        <f>#REF!</f>
        <v>#REF!</v>
      </c>
      <c r="G157" s="15" t="e">
        <f>#REF!</f>
        <v>#REF!</v>
      </c>
      <c r="H157" s="16">
        <f t="shared" si="35"/>
        <v>29.5488</v>
      </c>
      <c r="I157" s="16"/>
      <c r="J157" s="16">
        <v>0</v>
      </c>
      <c r="K157" s="17" t="e">
        <f t="shared" si="28"/>
        <v>#REF!</v>
      </c>
      <c r="L157" s="17">
        <f t="shared" si="29"/>
        <v>29.5488</v>
      </c>
      <c r="M157" s="18" t="e">
        <f t="shared" si="30"/>
        <v>#REF!</v>
      </c>
      <c r="N157" s="18">
        <f t="shared" si="31"/>
        <v>30</v>
      </c>
      <c r="O157" s="19">
        <v>70</v>
      </c>
      <c r="P157" s="19">
        <v>30</v>
      </c>
      <c r="Q157" s="20" t="e">
        <f t="shared" si="32"/>
        <v>#REF!</v>
      </c>
      <c r="R157" s="23" t="e">
        <f t="shared" si="33"/>
        <v>#REF!</v>
      </c>
    </row>
    <row r="158" spans="1:18" s="3" customFormat="1" ht="13.5">
      <c r="A158" s="3" t="s">
        <v>3856</v>
      </c>
      <c r="B158" s="13">
        <f t="shared" si="27"/>
        <v>1.51</v>
      </c>
      <c r="C158" s="13">
        <v>1510</v>
      </c>
      <c r="D158" s="13"/>
      <c r="E158" s="14" t="s">
        <v>3857</v>
      </c>
      <c r="F158" s="13" t="e">
        <f>#REF!</f>
        <v>#REF!</v>
      </c>
      <c r="G158" s="15" t="e">
        <f>#REF!</f>
        <v>#REF!</v>
      </c>
      <c r="H158" s="16">
        <f t="shared" si="35"/>
        <v>29.5488</v>
      </c>
      <c r="I158" s="16"/>
      <c r="J158" s="16">
        <v>0</v>
      </c>
      <c r="K158" s="17" t="e">
        <f t="shared" si="28"/>
        <v>#REF!</v>
      </c>
      <c r="L158" s="17">
        <f t="shared" si="29"/>
        <v>29.5488</v>
      </c>
      <c r="M158" s="18" t="e">
        <f t="shared" si="30"/>
        <v>#REF!</v>
      </c>
      <c r="N158" s="18">
        <f t="shared" si="31"/>
        <v>30</v>
      </c>
      <c r="O158" s="19">
        <v>70</v>
      </c>
      <c r="P158" s="19">
        <v>30</v>
      </c>
      <c r="Q158" s="20" t="e">
        <f t="shared" si="32"/>
        <v>#REF!</v>
      </c>
      <c r="R158" s="23" t="e">
        <f t="shared" si="33"/>
        <v>#REF!</v>
      </c>
    </row>
    <row r="159" spans="1:18" s="3" customFormat="1" ht="13.5">
      <c r="A159" s="3" t="s">
        <v>3856</v>
      </c>
      <c r="B159" s="13">
        <f t="shared" si="27"/>
        <v>1.52</v>
      </c>
      <c r="C159" s="13">
        <v>1520</v>
      </c>
      <c r="D159" s="13"/>
      <c r="E159" s="14" t="s">
        <v>3857</v>
      </c>
      <c r="F159" s="13" t="e">
        <f>#REF!</f>
        <v>#REF!</v>
      </c>
      <c r="G159" s="15" t="e">
        <f>#REF!</f>
        <v>#REF!</v>
      </c>
      <c r="H159" s="16">
        <f t="shared" si="35"/>
        <v>29.5488</v>
      </c>
      <c r="I159" s="16"/>
      <c r="J159" s="16">
        <v>0</v>
      </c>
      <c r="K159" s="17" t="e">
        <f t="shared" si="28"/>
        <v>#REF!</v>
      </c>
      <c r="L159" s="17">
        <f t="shared" si="29"/>
        <v>29.5488</v>
      </c>
      <c r="M159" s="18" t="e">
        <f t="shared" si="30"/>
        <v>#REF!</v>
      </c>
      <c r="N159" s="18">
        <f t="shared" si="31"/>
        <v>30</v>
      </c>
      <c r="O159" s="19">
        <v>70</v>
      </c>
      <c r="P159" s="19">
        <v>30</v>
      </c>
      <c r="Q159" s="20" t="e">
        <f t="shared" si="32"/>
        <v>#REF!</v>
      </c>
      <c r="R159" s="23" t="e">
        <f t="shared" si="33"/>
        <v>#REF!</v>
      </c>
    </row>
    <row r="160" spans="1:18" s="3" customFormat="1" ht="13.5">
      <c r="A160" s="3" t="s">
        <v>3856</v>
      </c>
      <c r="B160" s="13">
        <f t="shared" si="27"/>
        <v>1.53</v>
      </c>
      <c r="C160" s="13">
        <v>1530</v>
      </c>
      <c r="D160" s="13"/>
      <c r="E160" s="14" t="s">
        <v>3857</v>
      </c>
      <c r="F160" s="13" t="e">
        <f>#REF!</f>
        <v>#REF!</v>
      </c>
      <c r="G160" s="15" t="e">
        <f>#REF!</f>
        <v>#REF!</v>
      </c>
      <c r="H160" s="16">
        <f t="shared" si="35"/>
        <v>29.5488</v>
      </c>
      <c r="I160" s="16"/>
      <c r="J160" s="16">
        <v>0</v>
      </c>
      <c r="K160" s="17" t="e">
        <f t="shared" si="28"/>
        <v>#REF!</v>
      </c>
      <c r="L160" s="17">
        <f t="shared" si="29"/>
        <v>29.5488</v>
      </c>
      <c r="M160" s="18" t="e">
        <f t="shared" si="30"/>
        <v>#REF!</v>
      </c>
      <c r="N160" s="18">
        <f t="shared" si="31"/>
        <v>30</v>
      </c>
      <c r="O160" s="19">
        <v>70</v>
      </c>
      <c r="P160" s="19">
        <v>30</v>
      </c>
      <c r="Q160" s="20" t="e">
        <f t="shared" si="32"/>
        <v>#REF!</v>
      </c>
      <c r="R160" s="23" t="e">
        <f t="shared" si="33"/>
        <v>#REF!</v>
      </c>
    </row>
    <row r="161" spans="1:18" s="3" customFormat="1" ht="13.5">
      <c r="A161" s="3" t="s">
        <v>3856</v>
      </c>
      <c r="B161" s="13">
        <f t="shared" si="27"/>
        <v>1.54</v>
      </c>
      <c r="C161" s="13">
        <v>1540</v>
      </c>
      <c r="D161" s="13"/>
      <c r="E161" s="14" t="s">
        <v>3857</v>
      </c>
      <c r="F161" s="13" t="e">
        <f>#REF!</f>
        <v>#REF!</v>
      </c>
      <c r="G161" s="15" t="e">
        <f>#REF!</f>
        <v>#REF!</v>
      </c>
      <c r="H161" s="16">
        <f t="shared" si="35"/>
        <v>29.5488</v>
      </c>
      <c r="I161" s="16"/>
      <c r="J161" s="16">
        <v>0</v>
      </c>
      <c r="K161" s="17" t="e">
        <f t="shared" si="28"/>
        <v>#REF!</v>
      </c>
      <c r="L161" s="17">
        <f t="shared" si="29"/>
        <v>29.5488</v>
      </c>
      <c r="M161" s="18" t="e">
        <f t="shared" si="30"/>
        <v>#REF!</v>
      </c>
      <c r="N161" s="18">
        <f t="shared" si="31"/>
        <v>30</v>
      </c>
      <c r="O161" s="19">
        <v>70</v>
      </c>
      <c r="P161" s="19">
        <v>30</v>
      </c>
      <c r="Q161" s="20" t="e">
        <f t="shared" si="32"/>
        <v>#REF!</v>
      </c>
      <c r="R161" s="23" t="e">
        <f t="shared" si="33"/>
        <v>#REF!</v>
      </c>
    </row>
    <row r="162" spans="1:18" s="3" customFormat="1" ht="13.5">
      <c r="A162" s="3" t="s">
        <v>3856</v>
      </c>
      <c r="B162" s="13">
        <f t="shared" si="27"/>
        <v>1.55</v>
      </c>
      <c r="C162" s="13">
        <v>1550</v>
      </c>
      <c r="D162" s="13"/>
      <c r="E162" s="14" t="s">
        <v>3857</v>
      </c>
      <c r="F162" s="13" t="e">
        <f>#REF!</f>
        <v>#REF!</v>
      </c>
      <c r="G162" s="15" t="e">
        <f>#REF!</f>
        <v>#REF!</v>
      </c>
      <c r="H162" s="16">
        <f t="shared" si="35"/>
        <v>29.5488</v>
      </c>
      <c r="I162" s="16"/>
      <c r="J162" s="16">
        <v>0</v>
      </c>
      <c r="K162" s="17" t="e">
        <f t="shared" si="28"/>
        <v>#REF!</v>
      </c>
      <c r="L162" s="17">
        <f t="shared" si="29"/>
        <v>29.5488</v>
      </c>
      <c r="M162" s="18" t="e">
        <f t="shared" si="30"/>
        <v>#REF!</v>
      </c>
      <c r="N162" s="18">
        <f t="shared" si="31"/>
        <v>30</v>
      </c>
      <c r="O162" s="19">
        <v>70</v>
      </c>
      <c r="P162" s="19">
        <v>30</v>
      </c>
      <c r="Q162" s="20" t="e">
        <f t="shared" si="32"/>
        <v>#REF!</v>
      </c>
      <c r="R162" s="23" t="e">
        <f t="shared" si="33"/>
        <v>#REF!</v>
      </c>
    </row>
    <row r="163" spans="1:18" s="3" customFormat="1" ht="13.5">
      <c r="A163" s="3" t="s">
        <v>3856</v>
      </c>
      <c r="B163" s="13">
        <f t="shared" si="27"/>
        <v>1.56</v>
      </c>
      <c r="C163" s="13">
        <v>1560</v>
      </c>
      <c r="D163" s="13"/>
      <c r="E163" s="14" t="s">
        <v>3857</v>
      </c>
      <c r="F163" s="13" t="e">
        <f>#REF!</f>
        <v>#REF!</v>
      </c>
      <c r="G163" s="15" t="e">
        <f>#REF!</f>
        <v>#REF!</v>
      </c>
      <c r="H163" s="16">
        <f t="shared" ref="H163:H172" si="36">(3.31*0.2+4.54*0.4+5.42*0.3)*7.2</f>
        <v>29.5488</v>
      </c>
      <c r="I163" s="16"/>
      <c r="J163" s="16">
        <v>0</v>
      </c>
      <c r="K163" s="17" t="e">
        <f t="shared" si="28"/>
        <v>#REF!</v>
      </c>
      <c r="L163" s="17">
        <f t="shared" si="29"/>
        <v>29.5488</v>
      </c>
      <c r="M163" s="18" t="e">
        <f t="shared" si="30"/>
        <v>#REF!</v>
      </c>
      <c r="N163" s="18">
        <f t="shared" si="31"/>
        <v>30</v>
      </c>
      <c r="O163" s="19">
        <v>70</v>
      </c>
      <c r="P163" s="19">
        <v>30</v>
      </c>
      <c r="Q163" s="20" t="e">
        <f t="shared" si="32"/>
        <v>#REF!</v>
      </c>
      <c r="R163" s="23" t="e">
        <f t="shared" si="33"/>
        <v>#REF!</v>
      </c>
    </row>
    <row r="164" spans="1:18" s="3" customFormat="1" ht="13.5">
      <c r="A164" s="3" t="s">
        <v>3856</v>
      </c>
      <c r="B164" s="13">
        <f t="shared" si="27"/>
        <v>1.57</v>
      </c>
      <c r="C164" s="13">
        <v>1570</v>
      </c>
      <c r="D164" s="13"/>
      <c r="E164" s="14" t="s">
        <v>3857</v>
      </c>
      <c r="F164" s="13" t="e">
        <f>#REF!</f>
        <v>#REF!</v>
      </c>
      <c r="G164" s="15" t="e">
        <f>#REF!</f>
        <v>#REF!</v>
      </c>
      <c r="H164" s="16">
        <f t="shared" si="36"/>
        <v>29.5488</v>
      </c>
      <c r="I164" s="16"/>
      <c r="J164" s="16">
        <v>0</v>
      </c>
      <c r="K164" s="17" t="e">
        <f t="shared" si="28"/>
        <v>#REF!</v>
      </c>
      <c r="L164" s="17">
        <f t="shared" si="29"/>
        <v>29.5488</v>
      </c>
      <c r="M164" s="18" t="e">
        <f t="shared" si="30"/>
        <v>#REF!</v>
      </c>
      <c r="N164" s="18">
        <f t="shared" si="31"/>
        <v>30</v>
      </c>
      <c r="O164" s="19">
        <v>70</v>
      </c>
      <c r="P164" s="19">
        <v>30</v>
      </c>
      <c r="Q164" s="20" t="e">
        <f t="shared" si="32"/>
        <v>#REF!</v>
      </c>
      <c r="R164" s="23" t="e">
        <f t="shared" si="33"/>
        <v>#REF!</v>
      </c>
    </row>
    <row r="165" spans="1:18" s="3" customFormat="1" ht="13.5">
      <c r="A165" s="3" t="s">
        <v>3856</v>
      </c>
      <c r="B165" s="13">
        <f t="shared" si="27"/>
        <v>1.58</v>
      </c>
      <c r="C165" s="13">
        <v>1580</v>
      </c>
      <c r="D165" s="13"/>
      <c r="E165" s="14" t="s">
        <v>3857</v>
      </c>
      <c r="F165" s="13" t="e">
        <f>#REF!</f>
        <v>#REF!</v>
      </c>
      <c r="G165" s="15" t="e">
        <f>#REF!</f>
        <v>#REF!</v>
      </c>
      <c r="H165" s="16">
        <f t="shared" si="36"/>
        <v>29.5488</v>
      </c>
      <c r="I165" s="16"/>
      <c r="J165" s="16">
        <v>0</v>
      </c>
      <c r="K165" s="17" t="e">
        <f t="shared" si="28"/>
        <v>#REF!</v>
      </c>
      <c r="L165" s="17">
        <f t="shared" si="29"/>
        <v>29.5488</v>
      </c>
      <c r="M165" s="18" t="e">
        <f t="shared" si="30"/>
        <v>#REF!</v>
      </c>
      <c r="N165" s="18">
        <f t="shared" si="31"/>
        <v>30</v>
      </c>
      <c r="O165" s="19">
        <v>70</v>
      </c>
      <c r="P165" s="19">
        <v>30</v>
      </c>
      <c r="Q165" s="20" t="e">
        <f t="shared" si="32"/>
        <v>#REF!</v>
      </c>
      <c r="R165" s="23" t="e">
        <f t="shared" si="33"/>
        <v>#REF!</v>
      </c>
    </row>
    <row r="166" spans="1:18" s="3" customFormat="1" ht="13.5">
      <c r="A166" s="3" t="s">
        <v>3856</v>
      </c>
      <c r="B166" s="13">
        <f t="shared" si="27"/>
        <v>1.59</v>
      </c>
      <c r="C166" s="13">
        <v>1590</v>
      </c>
      <c r="D166" s="13"/>
      <c r="E166" s="14" t="s">
        <v>3857</v>
      </c>
      <c r="F166" s="13" t="e">
        <f>#REF!</f>
        <v>#REF!</v>
      </c>
      <c r="G166" s="15" t="e">
        <f>#REF!</f>
        <v>#REF!</v>
      </c>
      <c r="H166" s="16">
        <f t="shared" si="36"/>
        <v>29.5488</v>
      </c>
      <c r="I166" s="16"/>
      <c r="J166" s="16">
        <v>0</v>
      </c>
      <c r="K166" s="17" t="e">
        <f t="shared" si="28"/>
        <v>#REF!</v>
      </c>
      <c r="L166" s="17">
        <f t="shared" si="29"/>
        <v>29.5488</v>
      </c>
      <c r="M166" s="18" t="e">
        <f t="shared" si="30"/>
        <v>#REF!</v>
      </c>
      <c r="N166" s="18">
        <f t="shared" si="31"/>
        <v>30</v>
      </c>
      <c r="O166" s="19">
        <v>70</v>
      </c>
      <c r="P166" s="19">
        <v>30</v>
      </c>
      <c r="Q166" s="20" t="e">
        <f t="shared" si="32"/>
        <v>#REF!</v>
      </c>
      <c r="R166" s="23" t="e">
        <f t="shared" si="33"/>
        <v>#REF!</v>
      </c>
    </row>
    <row r="167" spans="1:18" s="3" customFormat="1" ht="13.5">
      <c r="A167" s="3" t="s">
        <v>3856</v>
      </c>
      <c r="B167" s="13">
        <f t="shared" si="27"/>
        <v>1.6</v>
      </c>
      <c r="C167" s="13">
        <v>1600</v>
      </c>
      <c r="D167" s="13"/>
      <c r="E167" s="14" t="s">
        <v>3857</v>
      </c>
      <c r="F167" s="13" t="e">
        <f>#REF!</f>
        <v>#REF!</v>
      </c>
      <c r="G167" s="15" t="e">
        <f>#REF!</f>
        <v>#REF!</v>
      </c>
      <c r="H167" s="16">
        <f t="shared" si="36"/>
        <v>29.5488</v>
      </c>
      <c r="I167" s="16"/>
      <c r="J167" s="16">
        <v>0</v>
      </c>
      <c r="K167" s="17" t="e">
        <f t="shared" si="28"/>
        <v>#REF!</v>
      </c>
      <c r="L167" s="17">
        <f t="shared" si="29"/>
        <v>29.5488</v>
      </c>
      <c r="M167" s="18" t="e">
        <f t="shared" si="30"/>
        <v>#REF!</v>
      </c>
      <c r="N167" s="18">
        <f t="shared" si="31"/>
        <v>30</v>
      </c>
      <c r="O167" s="19">
        <v>70</v>
      </c>
      <c r="P167" s="19">
        <v>30</v>
      </c>
      <c r="Q167" s="20" t="e">
        <f t="shared" si="32"/>
        <v>#REF!</v>
      </c>
      <c r="R167" s="23" t="e">
        <f t="shared" si="33"/>
        <v>#REF!</v>
      </c>
    </row>
    <row r="168" spans="1:18" s="3" customFormat="1" ht="13.5">
      <c r="A168" s="3" t="s">
        <v>3856</v>
      </c>
      <c r="B168" s="13">
        <f t="shared" si="27"/>
        <v>1.61</v>
      </c>
      <c r="C168" s="13">
        <v>1610</v>
      </c>
      <c r="D168" s="13"/>
      <c r="E168" s="14" t="s">
        <v>3857</v>
      </c>
      <c r="F168" s="13" t="e">
        <f>#REF!</f>
        <v>#REF!</v>
      </c>
      <c r="G168" s="15" t="e">
        <f>#REF!</f>
        <v>#REF!</v>
      </c>
      <c r="H168" s="16">
        <f t="shared" si="36"/>
        <v>29.5488</v>
      </c>
      <c r="I168" s="16"/>
      <c r="J168" s="16">
        <v>0</v>
      </c>
      <c r="K168" s="17" t="e">
        <f t="shared" si="28"/>
        <v>#REF!</v>
      </c>
      <c r="L168" s="17">
        <f t="shared" si="29"/>
        <v>29.5488</v>
      </c>
      <c r="M168" s="18" t="e">
        <f t="shared" si="30"/>
        <v>#REF!</v>
      </c>
      <c r="N168" s="18">
        <f t="shared" si="31"/>
        <v>30</v>
      </c>
      <c r="O168" s="19">
        <v>70</v>
      </c>
      <c r="P168" s="19">
        <v>30</v>
      </c>
      <c r="Q168" s="20" t="e">
        <f t="shared" si="32"/>
        <v>#REF!</v>
      </c>
      <c r="R168" s="23" t="e">
        <f t="shared" si="33"/>
        <v>#REF!</v>
      </c>
    </row>
    <row r="169" spans="1:18" s="3" customFormat="1" ht="13.5">
      <c r="A169" s="3" t="s">
        <v>3856</v>
      </c>
      <c r="B169" s="13">
        <f t="shared" si="27"/>
        <v>1.62</v>
      </c>
      <c r="C169" s="13">
        <v>1620</v>
      </c>
      <c r="D169" s="13"/>
      <c r="E169" s="14" t="s">
        <v>3857</v>
      </c>
      <c r="F169" s="13" t="e">
        <f>#REF!</f>
        <v>#REF!</v>
      </c>
      <c r="G169" s="15" t="e">
        <f>#REF!</f>
        <v>#REF!</v>
      </c>
      <c r="H169" s="16">
        <f t="shared" si="36"/>
        <v>29.5488</v>
      </c>
      <c r="I169" s="16"/>
      <c r="J169" s="16">
        <v>0</v>
      </c>
      <c r="K169" s="17" t="e">
        <f t="shared" si="28"/>
        <v>#REF!</v>
      </c>
      <c r="L169" s="17">
        <f t="shared" si="29"/>
        <v>29.5488</v>
      </c>
      <c r="M169" s="18" t="e">
        <f t="shared" si="30"/>
        <v>#REF!</v>
      </c>
      <c r="N169" s="18">
        <f t="shared" si="31"/>
        <v>30</v>
      </c>
      <c r="O169" s="19">
        <v>70</v>
      </c>
      <c r="P169" s="19">
        <v>30</v>
      </c>
      <c r="Q169" s="20" t="e">
        <f t="shared" si="32"/>
        <v>#REF!</v>
      </c>
      <c r="R169" s="23" t="e">
        <f t="shared" si="33"/>
        <v>#REF!</v>
      </c>
    </row>
    <row r="170" spans="1:18" s="3" customFormat="1" ht="13.5">
      <c r="A170" s="3" t="s">
        <v>3856</v>
      </c>
      <c r="B170" s="13">
        <f t="shared" si="27"/>
        <v>1.63</v>
      </c>
      <c r="C170" s="13">
        <v>1630</v>
      </c>
      <c r="D170" s="13"/>
      <c r="E170" s="14" t="s">
        <v>3857</v>
      </c>
      <c r="F170" s="13" t="e">
        <f>#REF!</f>
        <v>#REF!</v>
      </c>
      <c r="G170" s="15" t="e">
        <f>#REF!</f>
        <v>#REF!</v>
      </c>
      <c r="H170" s="16">
        <f t="shared" si="36"/>
        <v>29.5488</v>
      </c>
      <c r="I170" s="16"/>
      <c r="J170" s="16">
        <v>0</v>
      </c>
      <c r="K170" s="17" t="e">
        <f t="shared" si="28"/>
        <v>#REF!</v>
      </c>
      <c r="L170" s="17">
        <f t="shared" si="29"/>
        <v>29.5488</v>
      </c>
      <c r="M170" s="18" t="e">
        <f t="shared" si="30"/>
        <v>#REF!</v>
      </c>
      <c r="N170" s="18">
        <f t="shared" si="31"/>
        <v>30</v>
      </c>
      <c r="O170" s="19">
        <v>70</v>
      </c>
      <c r="P170" s="19">
        <v>30</v>
      </c>
      <c r="Q170" s="20" t="e">
        <f t="shared" si="32"/>
        <v>#REF!</v>
      </c>
      <c r="R170" s="23" t="e">
        <f t="shared" si="33"/>
        <v>#REF!</v>
      </c>
    </row>
    <row r="171" spans="1:18" s="3" customFormat="1" ht="13.5">
      <c r="A171" s="3" t="s">
        <v>3856</v>
      </c>
      <c r="B171" s="13">
        <f t="shared" si="27"/>
        <v>1.64</v>
      </c>
      <c r="C171" s="13">
        <v>1640</v>
      </c>
      <c r="D171" s="13"/>
      <c r="E171" s="14" t="s">
        <v>3857</v>
      </c>
      <c r="F171" s="13" t="e">
        <f>#REF!</f>
        <v>#REF!</v>
      </c>
      <c r="G171" s="15" t="e">
        <f>#REF!</f>
        <v>#REF!</v>
      </c>
      <c r="H171" s="16">
        <f t="shared" si="36"/>
        <v>29.5488</v>
      </c>
      <c r="I171" s="16"/>
      <c r="J171" s="16">
        <v>0</v>
      </c>
      <c r="K171" s="17" t="e">
        <f t="shared" si="28"/>
        <v>#REF!</v>
      </c>
      <c r="L171" s="17">
        <f t="shared" si="29"/>
        <v>29.5488</v>
      </c>
      <c r="M171" s="18" t="e">
        <f t="shared" si="30"/>
        <v>#REF!</v>
      </c>
      <c r="N171" s="18">
        <f t="shared" si="31"/>
        <v>30</v>
      </c>
      <c r="O171" s="19">
        <v>70</v>
      </c>
      <c r="P171" s="19">
        <v>30</v>
      </c>
      <c r="Q171" s="20" t="e">
        <f t="shared" si="32"/>
        <v>#REF!</v>
      </c>
      <c r="R171" s="23" t="e">
        <f t="shared" si="33"/>
        <v>#REF!</v>
      </c>
    </row>
    <row r="172" spans="1:18" s="3" customFormat="1" ht="13.5">
      <c r="A172" s="3" t="s">
        <v>3856</v>
      </c>
      <c r="B172" s="13">
        <f t="shared" si="27"/>
        <v>1.65</v>
      </c>
      <c r="C172" s="13">
        <v>1650</v>
      </c>
      <c r="D172" s="13"/>
      <c r="E172" s="14" t="s">
        <v>3857</v>
      </c>
      <c r="F172" s="13" t="e">
        <f>#REF!</f>
        <v>#REF!</v>
      </c>
      <c r="G172" s="15" t="e">
        <f>#REF!</f>
        <v>#REF!</v>
      </c>
      <c r="H172" s="16">
        <f t="shared" si="36"/>
        <v>29.5488</v>
      </c>
      <c r="I172" s="16"/>
      <c r="J172" s="16">
        <v>0</v>
      </c>
      <c r="K172" s="17" t="e">
        <f t="shared" si="28"/>
        <v>#REF!</v>
      </c>
      <c r="L172" s="17">
        <f t="shared" si="29"/>
        <v>29.5488</v>
      </c>
      <c r="M172" s="18" t="e">
        <f t="shared" si="30"/>
        <v>#REF!</v>
      </c>
      <c r="N172" s="18">
        <f t="shared" si="31"/>
        <v>30</v>
      </c>
      <c r="O172" s="19">
        <v>70</v>
      </c>
      <c r="P172" s="19">
        <v>30</v>
      </c>
      <c r="Q172" s="20" t="e">
        <f t="shared" si="32"/>
        <v>#REF!</v>
      </c>
      <c r="R172" s="23" t="e">
        <f t="shared" si="33"/>
        <v>#REF!</v>
      </c>
    </row>
    <row r="173" spans="1:18" s="3" customFormat="1" ht="13.5">
      <c r="A173" s="3" t="s">
        <v>3856</v>
      </c>
      <c r="B173" s="13">
        <f t="shared" si="27"/>
        <v>1.66</v>
      </c>
      <c r="C173" s="13">
        <v>1660</v>
      </c>
      <c r="D173" s="13"/>
      <c r="E173" s="14" t="s">
        <v>3857</v>
      </c>
      <c r="F173" s="13" t="e">
        <f>#REF!</f>
        <v>#REF!</v>
      </c>
      <c r="G173" s="15" t="e">
        <f>#REF!</f>
        <v>#REF!</v>
      </c>
      <c r="H173" s="16">
        <f t="shared" ref="H173:H182" si="37">(3.31*0.2+4.54*0.4+5.42*0.3)*7.2</f>
        <v>29.5488</v>
      </c>
      <c r="I173" s="16"/>
      <c r="J173" s="16">
        <v>0</v>
      </c>
      <c r="K173" s="17" t="e">
        <f t="shared" si="28"/>
        <v>#REF!</v>
      </c>
      <c r="L173" s="17">
        <f t="shared" si="29"/>
        <v>29.5488</v>
      </c>
      <c r="M173" s="18" t="e">
        <f t="shared" si="30"/>
        <v>#REF!</v>
      </c>
      <c r="N173" s="18">
        <f t="shared" si="31"/>
        <v>30</v>
      </c>
      <c r="O173" s="19">
        <v>70</v>
      </c>
      <c r="P173" s="19">
        <v>30</v>
      </c>
      <c r="Q173" s="20" t="e">
        <f t="shared" si="32"/>
        <v>#REF!</v>
      </c>
      <c r="R173" s="23" t="e">
        <f t="shared" si="33"/>
        <v>#REF!</v>
      </c>
    </row>
    <row r="174" spans="1:18" s="3" customFormat="1" ht="13.5">
      <c r="A174" s="3" t="s">
        <v>3856</v>
      </c>
      <c r="B174" s="13">
        <f t="shared" si="27"/>
        <v>1.67</v>
      </c>
      <c r="C174" s="13">
        <v>1670</v>
      </c>
      <c r="D174" s="13"/>
      <c r="E174" s="14" t="s">
        <v>3857</v>
      </c>
      <c r="F174" s="13" t="e">
        <f>#REF!</f>
        <v>#REF!</v>
      </c>
      <c r="G174" s="15" t="e">
        <f>#REF!</f>
        <v>#REF!</v>
      </c>
      <c r="H174" s="16">
        <f t="shared" si="37"/>
        <v>29.5488</v>
      </c>
      <c r="I174" s="16"/>
      <c r="J174" s="16">
        <v>0</v>
      </c>
      <c r="K174" s="17" t="e">
        <f t="shared" si="28"/>
        <v>#REF!</v>
      </c>
      <c r="L174" s="17">
        <f t="shared" si="29"/>
        <v>29.5488</v>
      </c>
      <c r="M174" s="18" t="e">
        <f t="shared" si="30"/>
        <v>#REF!</v>
      </c>
      <c r="N174" s="18">
        <f t="shared" si="31"/>
        <v>30</v>
      </c>
      <c r="O174" s="19">
        <v>70</v>
      </c>
      <c r="P174" s="19">
        <v>30</v>
      </c>
      <c r="Q174" s="20" t="e">
        <f t="shared" si="32"/>
        <v>#REF!</v>
      </c>
      <c r="R174" s="23" t="e">
        <f t="shared" si="33"/>
        <v>#REF!</v>
      </c>
    </row>
    <row r="175" spans="1:18" s="3" customFormat="1" ht="13.5">
      <c r="A175" s="3" t="s">
        <v>3856</v>
      </c>
      <c r="B175" s="13">
        <f t="shared" si="27"/>
        <v>1.68</v>
      </c>
      <c r="C175" s="13">
        <v>1680</v>
      </c>
      <c r="D175" s="13"/>
      <c r="E175" s="14" t="s">
        <v>3857</v>
      </c>
      <c r="F175" s="13" t="e">
        <f>#REF!</f>
        <v>#REF!</v>
      </c>
      <c r="G175" s="15" t="e">
        <f>#REF!</f>
        <v>#REF!</v>
      </c>
      <c r="H175" s="16">
        <f t="shared" si="37"/>
        <v>29.5488</v>
      </c>
      <c r="I175" s="16"/>
      <c r="J175" s="16">
        <v>0</v>
      </c>
      <c r="K175" s="17" t="e">
        <f t="shared" si="28"/>
        <v>#REF!</v>
      </c>
      <c r="L175" s="17">
        <f t="shared" si="29"/>
        <v>29.5488</v>
      </c>
      <c r="M175" s="18" t="e">
        <f t="shared" si="30"/>
        <v>#REF!</v>
      </c>
      <c r="N175" s="18">
        <f t="shared" si="31"/>
        <v>30</v>
      </c>
      <c r="O175" s="19">
        <v>70</v>
      </c>
      <c r="P175" s="19">
        <v>30</v>
      </c>
      <c r="Q175" s="20" t="e">
        <f t="shared" si="32"/>
        <v>#REF!</v>
      </c>
      <c r="R175" s="23" t="e">
        <f t="shared" si="33"/>
        <v>#REF!</v>
      </c>
    </row>
    <row r="176" spans="1:18" s="3" customFormat="1" ht="13.5">
      <c r="A176" s="3" t="s">
        <v>3856</v>
      </c>
      <c r="B176" s="13">
        <f t="shared" si="27"/>
        <v>1.69</v>
      </c>
      <c r="C176" s="13">
        <v>1690</v>
      </c>
      <c r="D176" s="13"/>
      <c r="E176" s="14" t="s">
        <v>3857</v>
      </c>
      <c r="F176" s="13" t="e">
        <f>#REF!</f>
        <v>#REF!</v>
      </c>
      <c r="G176" s="15" t="e">
        <f>#REF!</f>
        <v>#REF!</v>
      </c>
      <c r="H176" s="16">
        <f t="shared" si="37"/>
        <v>29.5488</v>
      </c>
      <c r="I176" s="16"/>
      <c r="J176" s="16">
        <v>0</v>
      </c>
      <c r="K176" s="17" t="e">
        <f t="shared" si="28"/>
        <v>#REF!</v>
      </c>
      <c r="L176" s="17">
        <f t="shared" si="29"/>
        <v>29.5488</v>
      </c>
      <c r="M176" s="18" t="e">
        <f t="shared" si="30"/>
        <v>#REF!</v>
      </c>
      <c r="N176" s="18">
        <f t="shared" si="31"/>
        <v>30</v>
      </c>
      <c r="O176" s="19">
        <v>70</v>
      </c>
      <c r="P176" s="19">
        <v>30</v>
      </c>
      <c r="Q176" s="20" t="e">
        <f t="shared" si="32"/>
        <v>#REF!</v>
      </c>
      <c r="R176" s="23" t="e">
        <f t="shared" si="33"/>
        <v>#REF!</v>
      </c>
    </row>
    <row r="177" spans="1:18" s="3" customFormat="1" ht="13.5">
      <c r="A177" s="3" t="s">
        <v>3856</v>
      </c>
      <c r="B177" s="13">
        <f t="shared" si="27"/>
        <v>1.7</v>
      </c>
      <c r="C177" s="13">
        <v>1700</v>
      </c>
      <c r="D177" s="13"/>
      <c r="E177" s="14" t="s">
        <v>3857</v>
      </c>
      <c r="F177" s="13" t="e">
        <f>#REF!</f>
        <v>#REF!</v>
      </c>
      <c r="G177" s="15" t="e">
        <f>#REF!</f>
        <v>#REF!</v>
      </c>
      <c r="H177" s="16">
        <f t="shared" si="37"/>
        <v>29.5488</v>
      </c>
      <c r="I177" s="16"/>
      <c r="J177" s="16">
        <v>0</v>
      </c>
      <c r="K177" s="17" t="e">
        <f t="shared" si="28"/>
        <v>#REF!</v>
      </c>
      <c r="L177" s="17">
        <f t="shared" si="29"/>
        <v>29.5488</v>
      </c>
      <c r="M177" s="18" t="e">
        <f t="shared" si="30"/>
        <v>#REF!</v>
      </c>
      <c r="N177" s="18">
        <f t="shared" si="31"/>
        <v>30</v>
      </c>
      <c r="O177" s="19">
        <v>70</v>
      </c>
      <c r="P177" s="19">
        <v>30</v>
      </c>
      <c r="Q177" s="20" t="e">
        <f t="shared" si="32"/>
        <v>#REF!</v>
      </c>
      <c r="R177" s="23" t="e">
        <f t="shared" si="33"/>
        <v>#REF!</v>
      </c>
    </row>
    <row r="178" spans="1:18" s="3" customFormat="1" ht="13.5">
      <c r="A178" s="3" t="s">
        <v>3856</v>
      </c>
      <c r="B178" s="13">
        <f t="shared" si="27"/>
        <v>1.71</v>
      </c>
      <c r="C178" s="13">
        <v>1710</v>
      </c>
      <c r="D178" s="13"/>
      <c r="E178" s="14" t="s">
        <v>3857</v>
      </c>
      <c r="F178" s="13" t="e">
        <f>#REF!</f>
        <v>#REF!</v>
      </c>
      <c r="G178" s="15" t="e">
        <f>#REF!</f>
        <v>#REF!</v>
      </c>
      <c r="H178" s="16">
        <f t="shared" si="37"/>
        <v>29.5488</v>
      </c>
      <c r="I178" s="16"/>
      <c r="J178" s="16">
        <v>0</v>
      </c>
      <c r="K178" s="17" t="e">
        <f t="shared" si="28"/>
        <v>#REF!</v>
      </c>
      <c r="L178" s="17">
        <f t="shared" si="29"/>
        <v>29.5488</v>
      </c>
      <c r="M178" s="18" t="e">
        <f t="shared" si="30"/>
        <v>#REF!</v>
      </c>
      <c r="N178" s="18">
        <f t="shared" si="31"/>
        <v>30</v>
      </c>
      <c r="O178" s="19">
        <v>70</v>
      </c>
      <c r="P178" s="19">
        <v>30</v>
      </c>
      <c r="Q178" s="20" t="e">
        <f t="shared" si="32"/>
        <v>#REF!</v>
      </c>
      <c r="R178" s="23" t="e">
        <f t="shared" si="33"/>
        <v>#REF!</v>
      </c>
    </row>
    <row r="179" spans="1:18" s="3" customFormat="1" ht="13.5">
      <c r="A179" s="3" t="s">
        <v>3856</v>
      </c>
      <c r="B179" s="13">
        <f t="shared" si="27"/>
        <v>1.72</v>
      </c>
      <c r="C179" s="13">
        <v>1720</v>
      </c>
      <c r="D179" s="13"/>
      <c r="E179" s="14" t="s">
        <v>3857</v>
      </c>
      <c r="F179" s="13" t="e">
        <f>#REF!</f>
        <v>#REF!</v>
      </c>
      <c r="G179" s="15" t="e">
        <f>#REF!</f>
        <v>#REF!</v>
      </c>
      <c r="H179" s="16">
        <f t="shared" si="37"/>
        <v>29.5488</v>
      </c>
      <c r="I179" s="16"/>
      <c r="J179" s="16">
        <v>0</v>
      </c>
      <c r="K179" s="17" t="e">
        <f t="shared" si="28"/>
        <v>#REF!</v>
      </c>
      <c r="L179" s="17">
        <f t="shared" si="29"/>
        <v>29.5488</v>
      </c>
      <c r="M179" s="18" t="e">
        <f t="shared" si="30"/>
        <v>#REF!</v>
      </c>
      <c r="N179" s="18">
        <f t="shared" si="31"/>
        <v>30</v>
      </c>
      <c r="O179" s="19">
        <v>70</v>
      </c>
      <c r="P179" s="19">
        <v>30</v>
      </c>
      <c r="Q179" s="20" t="e">
        <f t="shared" si="32"/>
        <v>#REF!</v>
      </c>
      <c r="R179" s="23" t="e">
        <f t="shared" si="33"/>
        <v>#REF!</v>
      </c>
    </row>
    <row r="180" spans="1:18" s="3" customFormat="1" ht="13.5">
      <c r="A180" s="3" t="s">
        <v>3856</v>
      </c>
      <c r="B180" s="13">
        <f t="shared" si="27"/>
        <v>1.73</v>
      </c>
      <c r="C180" s="13">
        <v>1730</v>
      </c>
      <c r="D180" s="13"/>
      <c r="E180" s="14" t="s">
        <v>3857</v>
      </c>
      <c r="F180" s="13" t="e">
        <f>#REF!</f>
        <v>#REF!</v>
      </c>
      <c r="G180" s="15" t="e">
        <f>#REF!</f>
        <v>#REF!</v>
      </c>
      <c r="H180" s="16">
        <f t="shared" si="37"/>
        <v>29.5488</v>
      </c>
      <c r="I180" s="16"/>
      <c r="J180" s="16">
        <v>0</v>
      </c>
      <c r="K180" s="17" t="e">
        <f t="shared" si="28"/>
        <v>#REF!</v>
      </c>
      <c r="L180" s="17">
        <f t="shared" si="29"/>
        <v>29.5488</v>
      </c>
      <c r="M180" s="18" t="e">
        <f t="shared" si="30"/>
        <v>#REF!</v>
      </c>
      <c r="N180" s="18">
        <f t="shared" si="31"/>
        <v>30</v>
      </c>
      <c r="O180" s="19">
        <v>70</v>
      </c>
      <c r="P180" s="19">
        <v>30</v>
      </c>
      <c r="Q180" s="20" t="e">
        <f t="shared" si="32"/>
        <v>#REF!</v>
      </c>
      <c r="R180" s="23" t="e">
        <f t="shared" si="33"/>
        <v>#REF!</v>
      </c>
    </row>
    <row r="181" spans="1:18" s="3" customFormat="1" ht="13.5">
      <c r="A181" s="3" t="s">
        <v>3856</v>
      </c>
      <c r="B181" s="13">
        <f t="shared" si="27"/>
        <v>1.74</v>
      </c>
      <c r="C181" s="13">
        <v>1740</v>
      </c>
      <c r="D181" s="13"/>
      <c r="E181" s="14" t="s">
        <v>3857</v>
      </c>
      <c r="F181" s="13" t="e">
        <f>#REF!</f>
        <v>#REF!</v>
      </c>
      <c r="G181" s="15" t="e">
        <f>#REF!</f>
        <v>#REF!</v>
      </c>
      <c r="H181" s="16">
        <f t="shared" si="37"/>
        <v>29.5488</v>
      </c>
      <c r="I181" s="16"/>
      <c r="J181" s="16">
        <v>0</v>
      </c>
      <c r="K181" s="17" t="e">
        <f t="shared" si="28"/>
        <v>#REF!</v>
      </c>
      <c r="L181" s="17">
        <f t="shared" si="29"/>
        <v>29.5488</v>
      </c>
      <c r="M181" s="18" t="e">
        <f t="shared" si="30"/>
        <v>#REF!</v>
      </c>
      <c r="N181" s="18">
        <f t="shared" si="31"/>
        <v>30</v>
      </c>
      <c r="O181" s="19">
        <v>70</v>
      </c>
      <c r="P181" s="19">
        <v>30</v>
      </c>
      <c r="Q181" s="20" t="e">
        <f t="shared" si="32"/>
        <v>#REF!</v>
      </c>
      <c r="R181" s="23" t="e">
        <f t="shared" si="33"/>
        <v>#REF!</v>
      </c>
    </row>
    <row r="182" spans="1:18" s="3" customFormat="1" ht="13.5">
      <c r="A182" s="3" t="s">
        <v>3856</v>
      </c>
      <c r="B182" s="13">
        <f t="shared" si="27"/>
        <v>1.75</v>
      </c>
      <c r="C182" s="13">
        <v>1750</v>
      </c>
      <c r="D182" s="13"/>
      <c r="E182" s="14" t="s">
        <v>3857</v>
      </c>
      <c r="F182" s="13" t="e">
        <f>#REF!</f>
        <v>#REF!</v>
      </c>
      <c r="G182" s="15" t="e">
        <f>#REF!</f>
        <v>#REF!</v>
      </c>
      <c r="H182" s="16">
        <f t="shared" si="37"/>
        <v>29.5488</v>
      </c>
      <c r="I182" s="16"/>
      <c r="J182" s="16">
        <v>0</v>
      </c>
      <c r="K182" s="17" t="e">
        <f t="shared" si="28"/>
        <v>#REF!</v>
      </c>
      <c r="L182" s="17">
        <f t="shared" si="29"/>
        <v>29.5488</v>
      </c>
      <c r="M182" s="18" t="e">
        <f t="shared" si="30"/>
        <v>#REF!</v>
      </c>
      <c r="N182" s="18">
        <f t="shared" si="31"/>
        <v>30</v>
      </c>
      <c r="O182" s="19">
        <v>70</v>
      </c>
      <c r="P182" s="19">
        <v>30</v>
      </c>
      <c r="Q182" s="20" t="e">
        <f t="shared" si="32"/>
        <v>#REF!</v>
      </c>
      <c r="R182" s="23" t="e">
        <f t="shared" si="33"/>
        <v>#REF!</v>
      </c>
    </row>
    <row r="183" spans="1:18" s="3" customFormat="1" ht="13.5">
      <c r="A183" s="3" t="s">
        <v>3856</v>
      </c>
      <c r="B183" s="13">
        <f t="shared" si="27"/>
        <v>1.76</v>
      </c>
      <c r="C183" s="13">
        <v>1760</v>
      </c>
      <c r="D183" s="13"/>
      <c r="E183" s="14" t="s">
        <v>3857</v>
      </c>
      <c r="F183" s="13" t="e">
        <f>#REF!</f>
        <v>#REF!</v>
      </c>
      <c r="G183" s="15" t="e">
        <f>#REF!</f>
        <v>#REF!</v>
      </c>
      <c r="H183" s="16">
        <f t="shared" ref="H183:H192" si="38">(3.31*0.2+4.54*0.4+5.42*0.3)*7.2</f>
        <v>29.5488</v>
      </c>
      <c r="I183" s="16"/>
      <c r="J183" s="16">
        <v>0</v>
      </c>
      <c r="K183" s="17" t="e">
        <f t="shared" si="28"/>
        <v>#REF!</v>
      </c>
      <c r="L183" s="17">
        <f t="shared" si="29"/>
        <v>29.5488</v>
      </c>
      <c r="M183" s="18" t="e">
        <f t="shared" si="30"/>
        <v>#REF!</v>
      </c>
      <c r="N183" s="18">
        <f t="shared" si="31"/>
        <v>30</v>
      </c>
      <c r="O183" s="19">
        <v>70</v>
      </c>
      <c r="P183" s="19">
        <v>30</v>
      </c>
      <c r="Q183" s="20" t="e">
        <f t="shared" si="32"/>
        <v>#REF!</v>
      </c>
      <c r="R183" s="23" t="e">
        <f t="shared" si="33"/>
        <v>#REF!</v>
      </c>
    </row>
    <row r="184" spans="1:18" s="3" customFormat="1" ht="13.5">
      <c r="A184" s="3" t="s">
        <v>3856</v>
      </c>
      <c r="B184" s="13">
        <f t="shared" si="27"/>
        <v>1.77</v>
      </c>
      <c r="C184" s="13">
        <v>1770</v>
      </c>
      <c r="D184" s="13"/>
      <c r="E184" s="14" t="s">
        <v>3857</v>
      </c>
      <c r="F184" s="13" t="e">
        <f>#REF!</f>
        <v>#REF!</v>
      </c>
      <c r="G184" s="15" t="e">
        <f>#REF!</f>
        <v>#REF!</v>
      </c>
      <c r="H184" s="16">
        <f t="shared" si="38"/>
        <v>29.5488</v>
      </c>
      <c r="I184" s="16"/>
      <c r="J184" s="16">
        <v>0</v>
      </c>
      <c r="K184" s="17" t="e">
        <f t="shared" si="28"/>
        <v>#REF!</v>
      </c>
      <c r="L184" s="17">
        <f t="shared" si="29"/>
        <v>29.5488</v>
      </c>
      <c r="M184" s="18" t="e">
        <f t="shared" si="30"/>
        <v>#REF!</v>
      </c>
      <c r="N184" s="18">
        <f t="shared" si="31"/>
        <v>30</v>
      </c>
      <c r="O184" s="19">
        <v>70</v>
      </c>
      <c r="P184" s="19">
        <v>30</v>
      </c>
      <c r="Q184" s="20" t="e">
        <f t="shared" si="32"/>
        <v>#REF!</v>
      </c>
      <c r="R184" s="23" t="e">
        <f t="shared" si="33"/>
        <v>#REF!</v>
      </c>
    </row>
    <row r="185" spans="1:18" s="3" customFormat="1" ht="13.5">
      <c r="A185" s="3" t="s">
        <v>3856</v>
      </c>
      <c r="B185" s="13">
        <f t="shared" si="27"/>
        <v>1.78</v>
      </c>
      <c r="C185" s="13">
        <v>1780</v>
      </c>
      <c r="D185" s="13"/>
      <c r="E185" s="14" t="s">
        <v>3857</v>
      </c>
      <c r="F185" s="13" t="e">
        <f>#REF!</f>
        <v>#REF!</v>
      </c>
      <c r="G185" s="15" t="e">
        <f>#REF!</f>
        <v>#REF!</v>
      </c>
      <c r="H185" s="16">
        <f t="shared" si="38"/>
        <v>29.5488</v>
      </c>
      <c r="I185" s="16"/>
      <c r="J185" s="16">
        <v>0</v>
      </c>
      <c r="K185" s="17" t="e">
        <f t="shared" si="28"/>
        <v>#REF!</v>
      </c>
      <c r="L185" s="17">
        <f t="shared" si="29"/>
        <v>29.5488</v>
      </c>
      <c r="M185" s="18" t="e">
        <f t="shared" si="30"/>
        <v>#REF!</v>
      </c>
      <c r="N185" s="18">
        <f t="shared" si="31"/>
        <v>30</v>
      </c>
      <c r="O185" s="19">
        <v>70</v>
      </c>
      <c r="P185" s="19">
        <v>30</v>
      </c>
      <c r="Q185" s="20" t="e">
        <f t="shared" si="32"/>
        <v>#REF!</v>
      </c>
      <c r="R185" s="23" t="e">
        <f t="shared" si="33"/>
        <v>#REF!</v>
      </c>
    </row>
    <row r="186" spans="1:18" s="3" customFormat="1" ht="13.5">
      <c r="A186" s="3" t="s">
        <v>3856</v>
      </c>
      <c r="B186" s="13">
        <f t="shared" si="27"/>
        <v>1.79</v>
      </c>
      <c r="C186" s="13">
        <v>1790</v>
      </c>
      <c r="D186" s="13"/>
      <c r="E186" s="14" t="s">
        <v>3857</v>
      </c>
      <c r="F186" s="13" t="e">
        <f>#REF!</f>
        <v>#REF!</v>
      </c>
      <c r="G186" s="15" t="e">
        <f>#REF!</f>
        <v>#REF!</v>
      </c>
      <c r="H186" s="16">
        <f t="shared" si="38"/>
        <v>29.5488</v>
      </c>
      <c r="I186" s="16"/>
      <c r="J186" s="16">
        <v>0</v>
      </c>
      <c r="K186" s="17" t="e">
        <f t="shared" si="28"/>
        <v>#REF!</v>
      </c>
      <c r="L186" s="17">
        <f t="shared" si="29"/>
        <v>29.5488</v>
      </c>
      <c r="M186" s="18" t="e">
        <f t="shared" si="30"/>
        <v>#REF!</v>
      </c>
      <c r="N186" s="18">
        <f t="shared" si="31"/>
        <v>30</v>
      </c>
      <c r="O186" s="19">
        <v>70</v>
      </c>
      <c r="P186" s="19">
        <v>30</v>
      </c>
      <c r="Q186" s="20" t="e">
        <f t="shared" si="32"/>
        <v>#REF!</v>
      </c>
      <c r="R186" s="23" t="e">
        <f t="shared" si="33"/>
        <v>#REF!</v>
      </c>
    </row>
    <row r="187" spans="1:18" s="3" customFormat="1" ht="13.5">
      <c r="A187" s="3" t="s">
        <v>3856</v>
      </c>
      <c r="B187" s="13">
        <f t="shared" si="27"/>
        <v>1.8</v>
      </c>
      <c r="C187" s="13">
        <v>1800</v>
      </c>
      <c r="D187" s="13"/>
      <c r="E187" s="14" t="s">
        <v>3857</v>
      </c>
      <c r="F187" s="13" t="e">
        <f>#REF!</f>
        <v>#REF!</v>
      </c>
      <c r="G187" s="15" t="e">
        <f>#REF!</f>
        <v>#REF!</v>
      </c>
      <c r="H187" s="16">
        <f t="shared" si="38"/>
        <v>29.5488</v>
      </c>
      <c r="I187" s="16"/>
      <c r="J187" s="16">
        <v>0</v>
      </c>
      <c r="K187" s="17" t="e">
        <f t="shared" si="28"/>
        <v>#REF!</v>
      </c>
      <c r="L187" s="17">
        <f t="shared" si="29"/>
        <v>29.5488</v>
      </c>
      <c r="M187" s="18" t="e">
        <f t="shared" si="30"/>
        <v>#REF!</v>
      </c>
      <c r="N187" s="18">
        <f t="shared" si="31"/>
        <v>30</v>
      </c>
      <c r="O187" s="19">
        <v>70</v>
      </c>
      <c r="P187" s="19">
        <v>30</v>
      </c>
      <c r="Q187" s="20" t="e">
        <f t="shared" si="32"/>
        <v>#REF!</v>
      </c>
      <c r="R187" s="23" t="e">
        <f t="shared" si="33"/>
        <v>#REF!</v>
      </c>
    </row>
    <row r="188" spans="1:18" s="3" customFormat="1" ht="13.5">
      <c r="A188" s="3" t="s">
        <v>3856</v>
      </c>
      <c r="B188" s="13">
        <f t="shared" si="27"/>
        <v>1.81</v>
      </c>
      <c r="C188" s="13">
        <v>1810</v>
      </c>
      <c r="D188" s="13"/>
      <c r="E188" s="14" t="s">
        <v>3857</v>
      </c>
      <c r="F188" s="13" t="e">
        <f>#REF!</f>
        <v>#REF!</v>
      </c>
      <c r="G188" s="15" t="e">
        <f>#REF!</f>
        <v>#REF!</v>
      </c>
      <c r="H188" s="16">
        <f t="shared" si="38"/>
        <v>29.5488</v>
      </c>
      <c r="I188" s="16"/>
      <c r="J188" s="16">
        <v>0</v>
      </c>
      <c r="K188" s="17" t="e">
        <f t="shared" si="28"/>
        <v>#REF!</v>
      </c>
      <c r="L188" s="17">
        <f t="shared" si="29"/>
        <v>29.5488</v>
      </c>
      <c r="M188" s="18" t="e">
        <f t="shared" si="30"/>
        <v>#REF!</v>
      </c>
      <c r="N188" s="18">
        <f t="shared" si="31"/>
        <v>30</v>
      </c>
      <c r="O188" s="19">
        <v>70</v>
      </c>
      <c r="P188" s="19">
        <v>30</v>
      </c>
      <c r="Q188" s="20" t="e">
        <f t="shared" si="32"/>
        <v>#REF!</v>
      </c>
      <c r="R188" s="23" t="e">
        <f t="shared" si="33"/>
        <v>#REF!</v>
      </c>
    </row>
    <row r="189" spans="1:18" s="3" customFormat="1" ht="13.5">
      <c r="A189" s="3" t="s">
        <v>3856</v>
      </c>
      <c r="B189" s="13">
        <f t="shared" si="27"/>
        <v>1.82</v>
      </c>
      <c r="C189" s="13">
        <v>1820</v>
      </c>
      <c r="D189" s="13"/>
      <c r="E189" s="14" t="s">
        <v>3857</v>
      </c>
      <c r="F189" s="13" t="e">
        <f>#REF!</f>
        <v>#REF!</v>
      </c>
      <c r="G189" s="15" t="e">
        <f>#REF!</f>
        <v>#REF!</v>
      </c>
      <c r="H189" s="16">
        <f t="shared" si="38"/>
        <v>29.5488</v>
      </c>
      <c r="I189" s="16"/>
      <c r="J189" s="16">
        <v>0</v>
      </c>
      <c r="K189" s="17" t="e">
        <f t="shared" si="28"/>
        <v>#REF!</v>
      </c>
      <c r="L189" s="17">
        <f t="shared" si="29"/>
        <v>29.5488</v>
      </c>
      <c r="M189" s="18" t="e">
        <f t="shared" si="30"/>
        <v>#REF!</v>
      </c>
      <c r="N189" s="18">
        <f t="shared" si="31"/>
        <v>30</v>
      </c>
      <c r="O189" s="19">
        <v>70</v>
      </c>
      <c r="P189" s="19">
        <v>30</v>
      </c>
      <c r="Q189" s="20" t="e">
        <f t="shared" si="32"/>
        <v>#REF!</v>
      </c>
      <c r="R189" s="23" t="e">
        <f t="shared" si="33"/>
        <v>#REF!</v>
      </c>
    </row>
    <row r="190" spans="1:18" s="3" customFormat="1" ht="13.5">
      <c r="A190" s="3" t="s">
        <v>3856</v>
      </c>
      <c r="B190" s="13">
        <f t="shared" si="27"/>
        <v>1.83</v>
      </c>
      <c r="C190" s="13">
        <v>1830</v>
      </c>
      <c r="D190" s="13"/>
      <c r="E190" s="14" t="s">
        <v>3857</v>
      </c>
      <c r="F190" s="13" t="e">
        <f>#REF!</f>
        <v>#REF!</v>
      </c>
      <c r="G190" s="15" t="e">
        <f>#REF!</f>
        <v>#REF!</v>
      </c>
      <c r="H190" s="16">
        <f t="shared" si="38"/>
        <v>29.5488</v>
      </c>
      <c r="I190" s="16"/>
      <c r="J190" s="16">
        <v>0</v>
      </c>
      <c r="K190" s="17" t="e">
        <f t="shared" si="28"/>
        <v>#REF!</v>
      </c>
      <c r="L190" s="17">
        <f t="shared" si="29"/>
        <v>29.5488</v>
      </c>
      <c r="M190" s="18" t="e">
        <f t="shared" si="30"/>
        <v>#REF!</v>
      </c>
      <c r="N190" s="18">
        <f t="shared" si="31"/>
        <v>30</v>
      </c>
      <c r="O190" s="19">
        <v>70</v>
      </c>
      <c r="P190" s="19">
        <v>30</v>
      </c>
      <c r="Q190" s="20" t="e">
        <f t="shared" si="32"/>
        <v>#REF!</v>
      </c>
      <c r="R190" s="23" t="e">
        <f t="shared" si="33"/>
        <v>#REF!</v>
      </c>
    </row>
    <row r="191" spans="1:18" s="3" customFormat="1" ht="13.5">
      <c r="A191" s="3" t="s">
        <v>3856</v>
      </c>
      <c r="B191" s="13">
        <f t="shared" si="27"/>
        <v>1.84</v>
      </c>
      <c r="C191" s="13">
        <v>1840</v>
      </c>
      <c r="D191" s="13"/>
      <c r="E191" s="14" t="s">
        <v>3857</v>
      </c>
      <c r="F191" s="13" t="e">
        <f>#REF!</f>
        <v>#REF!</v>
      </c>
      <c r="G191" s="15" t="e">
        <f>#REF!</f>
        <v>#REF!</v>
      </c>
      <c r="H191" s="16">
        <f t="shared" si="38"/>
        <v>29.5488</v>
      </c>
      <c r="I191" s="16"/>
      <c r="J191" s="16">
        <v>0</v>
      </c>
      <c r="K191" s="17" t="e">
        <f t="shared" si="28"/>
        <v>#REF!</v>
      </c>
      <c r="L191" s="17">
        <f t="shared" si="29"/>
        <v>29.5488</v>
      </c>
      <c r="M191" s="18" t="e">
        <f t="shared" si="30"/>
        <v>#REF!</v>
      </c>
      <c r="N191" s="18">
        <f t="shared" si="31"/>
        <v>30</v>
      </c>
      <c r="O191" s="19">
        <v>70</v>
      </c>
      <c r="P191" s="19">
        <v>30</v>
      </c>
      <c r="Q191" s="20" t="e">
        <f t="shared" si="32"/>
        <v>#REF!</v>
      </c>
      <c r="R191" s="23" t="e">
        <f t="shared" si="33"/>
        <v>#REF!</v>
      </c>
    </row>
    <row r="192" spans="1:18" s="3" customFormat="1" ht="13.5">
      <c r="A192" s="3" t="s">
        <v>3856</v>
      </c>
      <c r="B192" s="13">
        <f t="shared" si="27"/>
        <v>1.85</v>
      </c>
      <c r="C192" s="13">
        <v>1850</v>
      </c>
      <c r="D192" s="13"/>
      <c r="E192" s="14" t="s">
        <v>3857</v>
      </c>
      <c r="F192" s="13" t="e">
        <f>#REF!</f>
        <v>#REF!</v>
      </c>
      <c r="G192" s="15" t="e">
        <f>#REF!</f>
        <v>#REF!</v>
      </c>
      <c r="H192" s="16">
        <f t="shared" si="38"/>
        <v>29.5488</v>
      </c>
      <c r="I192" s="16"/>
      <c r="J192" s="16">
        <v>0</v>
      </c>
      <c r="K192" s="17" t="e">
        <f t="shared" si="28"/>
        <v>#REF!</v>
      </c>
      <c r="L192" s="17">
        <f t="shared" si="29"/>
        <v>29.5488</v>
      </c>
      <c r="M192" s="18" t="e">
        <f t="shared" si="30"/>
        <v>#REF!</v>
      </c>
      <c r="N192" s="18">
        <f t="shared" si="31"/>
        <v>30</v>
      </c>
      <c r="O192" s="19">
        <v>70</v>
      </c>
      <c r="P192" s="19">
        <v>30</v>
      </c>
      <c r="Q192" s="20" t="e">
        <f t="shared" si="32"/>
        <v>#REF!</v>
      </c>
      <c r="R192" s="23" t="e">
        <f t="shared" si="33"/>
        <v>#REF!</v>
      </c>
    </row>
    <row r="193" spans="1:18" s="3" customFormat="1" ht="13.5">
      <c r="A193" s="3" t="s">
        <v>3856</v>
      </c>
      <c r="B193" s="13">
        <f t="shared" si="27"/>
        <v>1.86</v>
      </c>
      <c r="C193" s="13">
        <v>1860</v>
      </c>
      <c r="D193" s="13"/>
      <c r="E193" s="14" t="s">
        <v>3857</v>
      </c>
      <c r="F193" s="13" t="e">
        <f>#REF!</f>
        <v>#REF!</v>
      </c>
      <c r="G193" s="15" t="e">
        <f>#REF!</f>
        <v>#REF!</v>
      </c>
      <c r="H193" s="16">
        <f t="shared" ref="H193:H202" si="39">(3.31*0.2+4.54*0.4+5.42*0.3)*7.2</f>
        <v>29.5488</v>
      </c>
      <c r="I193" s="16"/>
      <c r="J193" s="16">
        <v>0</v>
      </c>
      <c r="K193" s="17" t="e">
        <f t="shared" si="28"/>
        <v>#REF!</v>
      </c>
      <c r="L193" s="17">
        <f t="shared" si="29"/>
        <v>29.5488</v>
      </c>
      <c r="M193" s="18" t="e">
        <f t="shared" si="30"/>
        <v>#REF!</v>
      </c>
      <c r="N193" s="18">
        <f t="shared" si="31"/>
        <v>30</v>
      </c>
      <c r="O193" s="19">
        <v>70</v>
      </c>
      <c r="P193" s="19">
        <v>30</v>
      </c>
      <c r="Q193" s="20" t="e">
        <f t="shared" si="32"/>
        <v>#REF!</v>
      </c>
      <c r="R193" s="23" t="e">
        <f t="shared" si="33"/>
        <v>#REF!</v>
      </c>
    </row>
    <row r="194" spans="1:18" s="3" customFormat="1" ht="13.5">
      <c r="A194" s="3" t="s">
        <v>3856</v>
      </c>
      <c r="B194" s="13">
        <f t="shared" si="27"/>
        <v>1.87</v>
      </c>
      <c r="C194" s="13">
        <v>1870</v>
      </c>
      <c r="D194" s="13"/>
      <c r="E194" s="14" t="s">
        <v>3857</v>
      </c>
      <c r="F194" s="13" t="e">
        <f>#REF!</f>
        <v>#REF!</v>
      </c>
      <c r="G194" s="15" t="e">
        <f>#REF!</f>
        <v>#REF!</v>
      </c>
      <c r="H194" s="16">
        <f t="shared" si="39"/>
        <v>29.5488</v>
      </c>
      <c r="I194" s="16"/>
      <c r="J194" s="16">
        <v>0</v>
      </c>
      <c r="K194" s="17" t="e">
        <f t="shared" si="28"/>
        <v>#REF!</v>
      </c>
      <c r="L194" s="17">
        <f t="shared" si="29"/>
        <v>29.5488</v>
      </c>
      <c r="M194" s="18" t="e">
        <f t="shared" si="30"/>
        <v>#REF!</v>
      </c>
      <c r="N194" s="18">
        <f t="shared" si="31"/>
        <v>30</v>
      </c>
      <c r="O194" s="19">
        <v>70</v>
      </c>
      <c r="P194" s="19">
        <v>30</v>
      </c>
      <c r="Q194" s="20" t="e">
        <f t="shared" si="32"/>
        <v>#REF!</v>
      </c>
      <c r="R194" s="23" t="e">
        <f t="shared" si="33"/>
        <v>#REF!</v>
      </c>
    </row>
    <row r="195" spans="1:18" s="3" customFormat="1" ht="13.5">
      <c r="A195" s="3" t="s">
        <v>3856</v>
      </c>
      <c r="B195" s="13">
        <f t="shared" si="27"/>
        <v>1.88</v>
      </c>
      <c r="C195" s="13">
        <v>1880</v>
      </c>
      <c r="D195" s="13"/>
      <c r="E195" s="14" t="s">
        <v>3857</v>
      </c>
      <c r="F195" s="13" t="e">
        <f>#REF!</f>
        <v>#REF!</v>
      </c>
      <c r="G195" s="15" t="e">
        <f>#REF!</f>
        <v>#REF!</v>
      </c>
      <c r="H195" s="16">
        <f t="shared" si="39"/>
        <v>29.5488</v>
      </c>
      <c r="I195" s="16"/>
      <c r="J195" s="16">
        <v>0</v>
      </c>
      <c r="K195" s="17" t="e">
        <f t="shared" si="28"/>
        <v>#REF!</v>
      </c>
      <c r="L195" s="17">
        <f t="shared" si="29"/>
        <v>29.5488</v>
      </c>
      <c r="M195" s="18" t="e">
        <f t="shared" si="30"/>
        <v>#REF!</v>
      </c>
      <c r="N195" s="18">
        <f t="shared" si="31"/>
        <v>30</v>
      </c>
      <c r="O195" s="19">
        <v>70</v>
      </c>
      <c r="P195" s="19">
        <v>30</v>
      </c>
      <c r="Q195" s="20" t="e">
        <f t="shared" si="32"/>
        <v>#REF!</v>
      </c>
      <c r="R195" s="23" t="e">
        <f t="shared" si="33"/>
        <v>#REF!</v>
      </c>
    </row>
    <row r="196" spans="1:18" s="3" customFormat="1" ht="13.5">
      <c r="A196" s="3" t="s">
        <v>3856</v>
      </c>
      <c r="B196" s="13">
        <f t="shared" si="27"/>
        <v>1.89</v>
      </c>
      <c r="C196" s="13">
        <v>1890</v>
      </c>
      <c r="D196" s="13"/>
      <c r="E196" s="14" t="s">
        <v>3857</v>
      </c>
      <c r="F196" s="13" t="e">
        <f>#REF!</f>
        <v>#REF!</v>
      </c>
      <c r="G196" s="15" t="e">
        <f>#REF!</f>
        <v>#REF!</v>
      </c>
      <c r="H196" s="16">
        <f t="shared" si="39"/>
        <v>29.5488</v>
      </c>
      <c r="I196" s="16"/>
      <c r="J196" s="16">
        <v>0</v>
      </c>
      <c r="K196" s="17" t="e">
        <f t="shared" si="28"/>
        <v>#REF!</v>
      </c>
      <c r="L196" s="17">
        <f t="shared" si="29"/>
        <v>29.5488</v>
      </c>
      <c r="M196" s="18" t="e">
        <f t="shared" si="30"/>
        <v>#REF!</v>
      </c>
      <c r="N196" s="18">
        <f t="shared" si="31"/>
        <v>30</v>
      </c>
      <c r="O196" s="19">
        <v>70</v>
      </c>
      <c r="P196" s="19">
        <v>30</v>
      </c>
      <c r="Q196" s="20" t="e">
        <f t="shared" si="32"/>
        <v>#REF!</v>
      </c>
      <c r="R196" s="23" t="e">
        <f t="shared" si="33"/>
        <v>#REF!</v>
      </c>
    </row>
    <row r="197" spans="1:18" s="3" customFormat="1" ht="13.5">
      <c r="A197" s="3" t="s">
        <v>3856</v>
      </c>
      <c r="B197" s="13">
        <f t="shared" si="27"/>
        <v>1.9</v>
      </c>
      <c r="C197" s="13">
        <v>1900</v>
      </c>
      <c r="D197" s="13"/>
      <c r="E197" s="14" t="s">
        <v>3857</v>
      </c>
      <c r="F197" s="13" t="e">
        <f>#REF!</f>
        <v>#REF!</v>
      </c>
      <c r="G197" s="15" t="e">
        <f>#REF!</f>
        <v>#REF!</v>
      </c>
      <c r="H197" s="16">
        <f t="shared" si="39"/>
        <v>29.5488</v>
      </c>
      <c r="I197" s="16"/>
      <c r="J197" s="16">
        <v>0</v>
      </c>
      <c r="K197" s="17" t="e">
        <f t="shared" si="28"/>
        <v>#REF!</v>
      </c>
      <c r="L197" s="17">
        <f t="shared" si="29"/>
        <v>29.5488</v>
      </c>
      <c r="M197" s="18" t="e">
        <f t="shared" si="30"/>
        <v>#REF!</v>
      </c>
      <c r="N197" s="18">
        <f t="shared" si="31"/>
        <v>30</v>
      </c>
      <c r="O197" s="19">
        <v>70</v>
      </c>
      <c r="P197" s="19">
        <v>30</v>
      </c>
      <c r="Q197" s="20" t="e">
        <f t="shared" si="32"/>
        <v>#REF!</v>
      </c>
      <c r="R197" s="23" t="e">
        <f t="shared" si="33"/>
        <v>#REF!</v>
      </c>
    </row>
    <row r="198" spans="1:18" s="3" customFormat="1" ht="13.5">
      <c r="A198" s="3" t="s">
        <v>3856</v>
      </c>
      <c r="B198" s="13">
        <f t="shared" si="27"/>
        <v>1.91</v>
      </c>
      <c r="C198" s="13">
        <v>1910</v>
      </c>
      <c r="D198" s="13"/>
      <c r="E198" s="14" t="s">
        <v>3857</v>
      </c>
      <c r="F198" s="13" t="e">
        <f>#REF!</f>
        <v>#REF!</v>
      </c>
      <c r="G198" s="15" t="e">
        <f>#REF!</f>
        <v>#REF!</v>
      </c>
      <c r="H198" s="16">
        <f t="shared" si="39"/>
        <v>29.5488</v>
      </c>
      <c r="I198" s="16"/>
      <c r="J198" s="16">
        <v>0</v>
      </c>
      <c r="K198" s="17" t="e">
        <f t="shared" si="28"/>
        <v>#REF!</v>
      </c>
      <c r="L198" s="17">
        <f t="shared" si="29"/>
        <v>29.5488</v>
      </c>
      <c r="M198" s="18" t="e">
        <f t="shared" si="30"/>
        <v>#REF!</v>
      </c>
      <c r="N198" s="18">
        <f t="shared" si="31"/>
        <v>30</v>
      </c>
      <c r="O198" s="19">
        <v>70</v>
      </c>
      <c r="P198" s="19">
        <v>30</v>
      </c>
      <c r="Q198" s="20" t="e">
        <f t="shared" si="32"/>
        <v>#REF!</v>
      </c>
      <c r="R198" s="23" t="e">
        <f t="shared" si="33"/>
        <v>#REF!</v>
      </c>
    </row>
    <row r="199" spans="1:18" s="3" customFormat="1" ht="13.5">
      <c r="A199" s="3" t="s">
        <v>3856</v>
      </c>
      <c r="B199" s="13">
        <f t="shared" ref="B199:B262" si="40">C199/1000</f>
        <v>1.92</v>
      </c>
      <c r="C199" s="13">
        <v>1920</v>
      </c>
      <c r="D199" s="13"/>
      <c r="E199" s="14" t="s">
        <v>3857</v>
      </c>
      <c r="F199" s="13" t="e">
        <f>#REF!</f>
        <v>#REF!</v>
      </c>
      <c r="G199" s="15" t="e">
        <f>#REF!</f>
        <v>#REF!</v>
      </c>
      <c r="H199" s="16">
        <f t="shared" si="39"/>
        <v>29.5488</v>
      </c>
      <c r="I199" s="16"/>
      <c r="J199" s="16">
        <v>0</v>
      </c>
      <c r="K199" s="17" t="e">
        <f t="shared" ref="K199:K262" si="41">F199+G199</f>
        <v>#REF!</v>
      </c>
      <c r="L199" s="17">
        <f t="shared" ref="L199:L262" si="42">H199+I199+J199</f>
        <v>29.5488</v>
      </c>
      <c r="M199" s="18" t="e">
        <f t="shared" ref="M199:M262" si="43">IF(B199&gt;0.05,((F199+G199)*B199+L199-N199)/B199,((F199+G199)*0.05+L199-N199)/0.05)</f>
        <v>#REF!</v>
      </c>
      <c r="N199" s="18">
        <f t="shared" ref="N199:N262" si="44">P199</f>
        <v>30</v>
      </c>
      <c r="O199" s="19">
        <v>70</v>
      </c>
      <c r="P199" s="19">
        <v>30</v>
      </c>
      <c r="Q199" s="20" t="e">
        <f t="shared" ref="Q199:Q262" si="45">IF(B199&gt;0.05,(O199-K199)*B199+P199-L199,(O199-K199)*0.05+P199-L199)</f>
        <v>#REF!</v>
      </c>
      <c r="R199" s="23" t="e">
        <f t="shared" ref="R199:R262" si="46">IF(B199&gt;0.05,Q199/(K199*B199+L199),Q199/(K199*0.05+L199))</f>
        <v>#REF!</v>
      </c>
    </row>
    <row r="200" spans="1:18" s="3" customFormat="1" ht="13.5">
      <c r="A200" s="3" t="s">
        <v>3856</v>
      </c>
      <c r="B200" s="13">
        <f t="shared" si="40"/>
        <v>1.93</v>
      </c>
      <c r="C200" s="13">
        <v>1930</v>
      </c>
      <c r="D200" s="13"/>
      <c r="E200" s="14" t="s">
        <v>3857</v>
      </c>
      <c r="F200" s="13" t="e">
        <f>#REF!</f>
        <v>#REF!</v>
      </c>
      <c r="G200" s="15" t="e">
        <f>#REF!</f>
        <v>#REF!</v>
      </c>
      <c r="H200" s="16">
        <f t="shared" si="39"/>
        <v>29.5488</v>
      </c>
      <c r="I200" s="16"/>
      <c r="J200" s="16">
        <v>0</v>
      </c>
      <c r="K200" s="17" t="e">
        <f t="shared" si="41"/>
        <v>#REF!</v>
      </c>
      <c r="L200" s="17">
        <f t="shared" si="42"/>
        <v>29.5488</v>
      </c>
      <c r="M200" s="18" t="e">
        <f t="shared" si="43"/>
        <v>#REF!</v>
      </c>
      <c r="N200" s="18">
        <f t="shared" si="44"/>
        <v>30</v>
      </c>
      <c r="O200" s="19">
        <v>70</v>
      </c>
      <c r="P200" s="19">
        <v>30</v>
      </c>
      <c r="Q200" s="20" t="e">
        <f t="shared" si="45"/>
        <v>#REF!</v>
      </c>
      <c r="R200" s="23" t="e">
        <f t="shared" si="46"/>
        <v>#REF!</v>
      </c>
    </row>
    <row r="201" spans="1:18" s="3" customFormat="1" ht="13.5">
      <c r="A201" s="3" t="s">
        <v>3856</v>
      </c>
      <c r="B201" s="13">
        <f t="shared" si="40"/>
        <v>1.94</v>
      </c>
      <c r="C201" s="13">
        <v>1940</v>
      </c>
      <c r="D201" s="13"/>
      <c r="E201" s="14" t="s">
        <v>3857</v>
      </c>
      <c r="F201" s="13" t="e">
        <f>#REF!</f>
        <v>#REF!</v>
      </c>
      <c r="G201" s="15" t="e">
        <f>#REF!</f>
        <v>#REF!</v>
      </c>
      <c r="H201" s="16">
        <f t="shared" si="39"/>
        <v>29.5488</v>
      </c>
      <c r="I201" s="16"/>
      <c r="J201" s="16">
        <v>0</v>
      </c>
      <c r="K201" s="17" t="e">
        <f t="shared" si="41"/>
        <v>#REF!</v>
      </c>
      <c r="L201" s="17">
        <f t="shared" si="42"/>
        <v>29.5488</v>
      </c>
      <c r="M201" s="18" t="e">
        <f t="shared" si="43"/>
        <v>#REF!</v>
      </c>
      <c r="N201" s="18">
        <f t="shared" si="44"/>
        <v>30</v>
      </c>
      <c r="O201" s="19">
        <v>70</v>
      </c>
      <c r="P201" s="19">
        <v>30</v>
      </c>
      <c r="Q201" s="20" t="e">
        <f t="shared" si="45"/>
        <v>#REF!</v>
      </c>
      <c r="R201" s="23" t="e">
        <f t="shared" si="46"/>
        <v>#REF!</v>
      </c>
    </row>
    <row r="202" spans="1:18" s="3" customFormat="1" ht="13.5">
      <c r="A202" s="3" t="s">
        <v>3856</v>
      </c>
      <c r="B202" s="13">
        <f t="shared" si="40"/>
        <v>1.95</v>
      </c>
      <c r="C202" s="13">
        <v>1950</v>
      </c>
      <c r="D202" s="13"/>
      <c r="E202" s="14" t="s">
        <v>3857</v>
      </c>
      <c r="F202" s="13" t="e">
        <f>#REF!</f>
        <v>#REF!</v>
      </c>
      <c r="G202" s="15" t="e">
        <f>#REF!</f>
        <v>#REF!</v>
      </c>
      <c r="H202" s="16">
        <f t="shared" si="39"/>
        <v>29.5488</v>
      </c>
      <c r="I202" s="16"/>
      <c r="J202" s="16">
        <v>0</v>
      </c>
      <c r="K202" s="17" t="e">
        <f t="shared" si="41"/>
        <v>#REF!</v>
      </c>
      <c r="L202" s="17">
        <f t="shared" si="42"/>
        <v>29.5488</v>
      </c>
      <c r="M202" s="18" t="e">
        <f t="shared" si="43"/>
        <v>#REF!</v>
      </c>
      <c r="N202" s="18">
        <f t="shared" si="44"/>
        <v>30</v>
      </c>
      <c r="O202" s="19">
        <v>70</v>
      </c>
      <c r="P202" s="19">
        <v>30</v>
      </c>
      <c r="Q202" s="20" t="e">
        <f t="shared" si="45"/>
        <v>#REF!</v>
      </c>
      <c r="R202" s="23" t="e">
        <f t="shared" si="46"/>
        <v>#REF!</v>
      </c>
    </row>
    <row r="203" spans="1:18" s="3" customFormat="1" ht="13.5">
      <c r="A203" s="3" t="s">
        <v>3856</v>
      </c>
      <c r="B203" s="13">
        <f t="shared" si="40"/>
        <v>1.96</v>
      </c>
      <c r="C203" s="13">
        <v>1960</v>
      </c>
      <c r="D203" s="13"/>
      <c r="E203" s="14" t="s">
        <v>3857</v>
      </c>
      <c r="F203" s="13" t="e">
        <f>#REF!</f>
        <v>#REF!</v>
      </c>
      <c r="G203" s="15" t="e">
        <f>#REF!</f>
        <v>#REF!</v>
      </c>
      <c r="H203" s="16">
        <f t="shared" ref="H203:H208" si="47">(3.31*0.2+4.54*0.4+5.42*0.3)*7.2</f>
        <v>29.5488</v>
      </c>
      <c r="I203" s="16"/>
      <c r="J203" s="16">
        <v>0</v>
      </c>
      <c r="K203" s="17" t="e">
        <f t="shared" si="41"/>
        <v>#REF!</v>
      </c>
      <c r="L203" s="17">
        <f t="shared" si="42"/>
        <v>29.5488</v>
      </c>
      <c r="M203" s="18" t="e">
        <f t="shared" si="43"/>
        <v>#REF!</v>
      </c>
      <c r="N203" s="18">
        <f t="shared" si="44"/>
        <v>30</v>
      </c>
      <c r="O203" s="19">
        <v>70</v>
      </c>
      <c r="P203" s="19">
        <v>30</v>
      </c>
      <c r="Q203" s="20" t="e">
        <f t="shared" si="45"/>
        <v>#REF!</v>
      </c>
      <c r="R203" s="23" t="e">
        <f t="shared" si="46"/>
        <v>#REF!</v>
      </c>
    </row>
    <row r="204" spans="1:18" s="3" customFormat="1" ht="13.5">
      <c r="A204" s="3" t="s">
        <v>3856</v>
      </c>
      <c r="B204" s="13">
        <f t="shared" si="40"/>
        <v>1.97</v>
      </c>
      <c r="C204" s="13">
        <v>1970</v>
      </c>
      <c r="D204" s="13"/>
      <c r="E204" s="14" t="s">
        <v>3857</v>
      </c>
      <c r="F204" s="13" t="e">
        <f>#REF!</f>
        <v>#REF!</v>
      </c>
      <c r="G204" s="15" t="e">
        <f>#REF!</f>
        <v>#REF!</v>
      </c>
      <c r="H204" s="16">
        <f t="shared" si="47"/>
        <v>29.5488</v>
      </c>
      <c r="I204" s="16"/>
      <c r="J204" s="16">
        <v>0</v>
      </c>
      <c r="K204" s="17" t="e">
        <f t="shared" si="41"/>
        <v>#REF!</v>
      </c>
      <c r="L204" s="17">
        <f t="shared" si="42"/>
        <v>29.5488</v>
      </c>
      <c r="M204" s="18" t="e">
        <f t="shared" si="43"/>
        <v>#REF!</v>
      </c>
      <c r="N204" s="18">
        <f t="shared" si="44"/>
        <v>30</v>
      </c>
      <c r="O204" s="19">
        <v>70</v>
      </c>
      <c r="P204" s="19">
        <v>30</v>
      </c>
      <c r="Q204" s="20" t="e">
        <f t="shared" si="45"/>
        <v>#REF!</v>
      </c>
      <c r="R204" s="23" t="e">
        <f t="shared" si="46"/>
        <v>#REF!</v>
      </c>
    </row>
    <row r="205" spans="1:18" s="3" customFormat="1" ht="13.5">
      <c r="A205" s="3" t="s">
        <v>3856</v>
      </c>
      <c r="B205" s="13">
        <f t="shared" si="40"/>
        <v>1.98</v>
      </c>
      <c r="C205" s="13">
        <v>1980</v>
      </c>
      <c r="D205" s="13"/>
      <c r="E205" s="14" t="s">
        <v>3857</v>
      </c>
      <c r="F205" s="13" t="e">
        <f>#REF!</f>
        <v>#REF!</v>
      </c>
      <c r="G205" s="15" t="e">
        <f>#REF!</f>
        <v>#REF!</v>
      </c>
      <c r="H205" s="16">
        <f t="shared" si="47"/>
        <v>29.5488</v>
      </c>
      <c r="I205" s="16"/>
      <c r="J205" s="16">
        <v>0</v>
      </c>
      <c r="K205" s="17" t="e">
        <f t="shared" si="41"/>
        <v>#REF!</v>
      </c>
      <c r="L205" s="17">
        <f t="shared" si="42"/>
        <v>29.5488</v>
      </c>
      <c r="M205" s="18" t="e">
        <f t="shared" si="43"/>
        <v>#REF!</v>
      </c>
      <c r="N205" s="18">
        <f t="shared" si="44"/>
        <v>30</v>
      </c>
      <c r="O205" s="19">
        <v>70</v>
      </c>
      <c r="P205" s="19">
        <v>30</v>
      </c>
      <c r="Q205" s="20" t="e">
        <f t="shared" si="45"/>
        <v>#REF!</v>
      </c>
      <c r="R205" s="23" t="e">
        <f t="shared" si="46"/>
        <v>#REF!</v>
      </c>
    </row>
    <row r="206" spans="1:18" s="3" customFormat="1" ht="13.5">
      <c r="A206" s="3" t="s">
        <v>3856</v>
      </c>
      <c r="B206" s="13">
        <f t="shared" si="40"/>
        <v>1.99</v>
      </c>
      <c r="C206" s="13">
        <v>1990</v>
      </c>
      <c r="D206" s="13"/>
      <c r="E206" s="14" t="s">
        <v>3857</v>
      </c>
      <c r="F206" s="13" t="e">
        <f>#REF!</f>
        <v>#REF!</v>
      </c>
      <c r="G206" s="15" t="e">
        <f>#REF!</f>
        <v>#REF!</v>
      </c>
      <c r="H206" s="16">
        <f t="shared" si="47"/>
        <v>29.5488</v>
      </c>
      <c r="I206" s="16"/>
      <c r="J206" s="16">
        <v>0</v>
      </c>
      <c r="K206" s="17" t="e">
        <f t="shared" si="41"/>
        <v>#REF!</v>
      </c>
      <c r="L206" s="17">
        <f t="shared" si="42"/>
        <v>29.5488</v>
      </c>
      <c r="M206" s="18" t="e">
        <f t="shared" si="43"/>
        <v>#REF!</v>
      </c>
      <c r="N206" s="18">
        <f t="shared" si="44"/>
        <v>30</v>
      </c>
      <c r="O206" s="19">
        <v>70</v>
      </c>
      <c r="P206" s="19">
        <v>30</v>
      </c>
      <c r="Q206" s="20" t="e">
        <f t="shared" si="45"/>
        <v>#REF!</v>
      </c>
      <c r="R206" s="23" t="e">
        <f t="shared" si="46"/>
        <v>#REF!</v>
      </c>
    </row>
    <row r="207" spans="1:18" s="3" customFormat="1" ht="13.5">
      <c r="A207" s="3" t="s">
        <v>3856</v>
      </c>
      <c r="B207" s="13">
        <f t="shared" si="40"/>
        <v>2</v>
      </c>
      <c r="C207" s="13">
        <v>2000</v>
      </c>
      <c r="D207" s="13"/>
      <c r="E207" s="14" t="s">
        <v>3857</v>
      </c>
      <c r="F207" s="13" t="e">
        <f>#REF!</f>
        <v>#REF!</v>
      </c>
      <c r="G207" s="15" t="e">
        <f>#REF!</f>
        <v>#REF!</v>
      </c>
      <c r="H207" s="16">
        <f t="shared" si="47"/>
        <v>29.5488</v>
      </c>
      <c r="I207" s="16"/>
      <c r="J207" s="16">
        <v>0</v>
      </c>
      <c r="K207" s="17" t="e">
        <f t="shared" si="41"/>
        <v>#REF!</v>
      </c>
      <c r="L207" s="17">
        <f t="shared" si="42"/>
        <v>29.5488</v>
      </c>
      <c r="M207" s="18" t="e">
        <f t="shared" si="43"/>
        <v>#REF!</v>
      </c>
      <c r="N207" s="18">
        <f t="shared" si="44"/>
        <v>30</v>
      </c>
      <c r="O207" s="19">
        <v>70</v>
      </c>
      <c r="P207" s="19">
        <v>30</v>
      </c>
      <c r="Q207" s="20" t="e">
        <f t="shared" si="45"/>
        <v>#REF!</v>
      </c>
      <c r="R207" s="23" t="e">
        <f t="shared" si="46"/>
        <v>#REF!</v>
      </c>
    </row>
    <row r="208" spans="1:18" s="3" customFormat="1" ht="13.5">
      <c r="A208" s="3" t="s">
        <v>3858</v>
      </c>
      <c r="B208" s="13">
        <f t="shared" si="40"/>
        <v>2.0099999999999998</v>
      </c>
      <c r="C208" s="13">
        <v>2010</v>
      </c>
      <c r="D208" s="13"/>
      <c r="E208" s="14" t="s">
        <v>3857</v>
      </c>
      <c r="F208" s="13" t="e">
        <f>#REF!</f>
        <v>#REF!</v>
      </c>
      <c r="G208" s="15" t="e">
        <f>#REF!</f>
        <v>#REF!</v>
      </c>
      <c r="H208" s="16">
        <f t="shared" si="47"/>
        <v>29.5488</v>
      </c>
      <c r="I208" s="16"/>
      <c r="J208" s="16">
        <v>0</v>
      </c>
      <c r="K208" s="17" t="e">
        <f t="shared" si="41"/>
        <v>#REF!</v>
      </c>
      <c r="L208" s="17">
        <f t="shared" si="42"/>
        <v>29.5488</v>
      </c>
      <c r="M208" s="18" t="e">
        <f t="shared" si="43"/>
        <v>#REF!</v>
      </c>
      <c r="N208" s="18">
        <f t="shared" si="44"/>
        <v>30</v>
      </c>
      <c r="O208" s="19">
        <v>70</v>
      </c>
      <c r="P208" s="19">
        <v>30</v>
      </c>
      <c r="Q208" s="20" t="e">
        <f t="shared" si="45"/>
        <v>#REF!</v>
      </c>
      <c r="R208" s="23" t="e">
        <f t="shared" si="46"/>
        <v>#REF!</v>
      </c>
    </row>
    <row r="209" spans="1:18" s="3" customFormat="1" ht="13.5">
      <c r="A209" s="3" t="s">
        <v>3858</v>
      </c>
      <c r="B209" s="13">
        <f t="shared" si="40"/>
        <v>2.02</v>
      </c>
      <c r="C209" s="13">
        <v>2020</v>
      </c>
      <c r="D209" s="13"/>
      <c r="E209" s="14" t="s">
        <v>3823</v>
      </c>
      <c r="F209" s="13" t="e">
        <f>#REF!</f>
        <v>#REF!</v>
      </c>
      <c r="G209" s="15" t="e">
        <f>#REF!</f>
        <v>#REF!</v>
      </c>
      <c r="H209" s="16">
        <f>(3.79*0.2+5.02*0.4+5.89*0.3)*7.2</f>
        <v>32.637599999999999</v>
      </c>
      <c r="I209" s="16"/>
      <c r="J209" s="16">
        <v>0</v>
      </c>
      <c r="K209" s="17" t="e">
        <f t="shared" si="41"/>
        <v>#REF!</v>
      </c>
      <c r="L209" s="17">
        <f t="shared" si="42"/>
        <v>32.637599999999999</v>
      </c>
      <c r="M209" s="18" t="e">
        <f t="shared" si="43"/>
        <v>#REF!</v>
      </c>
      <c r="N209" s="18">
        <f t="shared" si="44"/>
        <v>35</v>
      </c>
      <c r="O209" s="19">
        <v>70</v>
      </c>
      <c r="P209" s="19">
        <v>35</v>
      </c>
      <c r="Q209" s="20" t="e">
        <f t="shared" si="45"/>
        <v>#REF!</v>
      </c>
      <c r="R209" s="23" t="e">
        <f t="shared" si="46"/>
        <v>#REF!</v>
      </c>
    </row>
    <row r="210" spans="1:18" s="3" customFormat="1" ht="13.5">
      <c r="A210" s="3" t="s">
        <v>3858</v>
      </c>
      <c r="B210" s="13">
        <f t="shared" si="40"/>
        <v>2.0299999999999998</v>
      </c>
      <c r="C210" s="13">
        <v>2030</v>
      </c>
      <c r="D210" s="13"/>
      <c r="E210" s="14" t="s">
        <v>3823</v>
      </c>
      <c r="F210" s="13" t="e">
        <f>#REF!</f>
        <v>#REF!</v>
      </c>
      <c r="G210" s="15" t="e">
        <f>#REF!</f>
        <v>#REF!</v>
      </c>
      <c r="H210" s="16">
        <f t="shared" ref="H210:H219" si="48">(3.79*0.2+5.02*0.4+5.89*0.3)*7.2</f>
        <v>32.637599999999999</v>
      </c>
      <c r="I210" s="16"/>
      <c r="J210" s="16">
        <v>0</v>
      </c>
      <c r="K210" s="17" t="e">
        <f t="shared" si="41"/>
        <v>#REF!</v>
      </c>
      <c r="L210" s="17">
        <f t="shared" si="42"/>
        <v>32.637599999999999</v>
      </c>
      <c r="M210" s="18" t="e">
        <f t="shared" si="43"/>
        <v>#REF!</v>
      </c>
      <c r="N210" s="18">
        <f t="shared" si="44"/>
        <v>35</v>
      </c>
      <c r="O210" s="19">
        <v>70</v>
      </c>
      <c r="P210" s="19">
        <v>35</v>
      </c>
      <c r="Q210" s="20" t="e">
        <f t="shared" si="45"/>
        <v>#REF!</v>
      </c>
      <c r="R210" s="23" t="e">
        <f t="shared" si="46"/>
        <v>#REF!</v>
      </c>
    </row>
    <row r="211" spans="1:18" s="3" customFormat="1" ht="13.5">
      <c r="A211" s="3" t="s">
        <v>3858</v>
      </c>
      <c r="B211" s="13">
        <f t="shared" si="40"/>
        <v>2.04</v>
      </c>
      <c r="C211" s="13">
        <v>2040</v>
      </c>
      <c r="D211" s="13"/>
      <c r="E211" s="14" t="s">
        <v>3823</v>
      </c>
      <c r="F211" s="13" t="e">
        <f>#REF!</f>
        <v>#REF!</v>
      </c>
      <c r="G211" s="15" t="e">
        <f>#REF!</f>
        <v>#REF!</v>
      </c>
      <c r="H211" s="16">
        <f t="shared" si="48"/>
        <v>32.637599999999999</v>
      </c>
      <c r="I211" s="16"/>
      <c r="J211" s="16">
        <v>0</v>
      </c>
      <c r="K211" s="17" t="e">
        <f t="shared" si="41"/>
        <v>#REF!</v>
      </c>
      <c r="L211" s="17">
        <f t="shared" si="42"/>
        <v>32.637599999999999</v>
      </c>
      <c r="M211" s="18" t="e">
        <f t="shared" si="43"/>
        <v>#REF!</v>
      </c>
      <c r="N211" s="18">
        <f t="shared" si="44"/>
        <v>35</v>
      </c>
      <c r="O211" s="19">
        <v>70</v>
      </c>
      <c r="P211" s="19">
        <v>35</v>
      </c>
      <c r="Q211" s="20" t="e">
        <f t="shared" si="45"/>
        <v>#REF!</v>
      </c>
      <c r="R211" s="23" t="e">
        <f t="shared" si="46"/>
        <v>#REF!</v>
      </c>
    </row>
    <row r="212" spans="1:18" s="3" customFormat="1" ht="13.5">
      <c r="A212" s="3" t="s">
        <v>3858</v>
      </c>
      <c r="B212" s="13">
        <f t="shared" si="40"/>
        <v>2.0499999999999998</v>
      </c>
      <c r="C212" s="13">
        <v>2050</v>
      </c>
      <c r="D212" s="13"/>
      <c r="E212" s="14" t="s">
        <v>3823</v>
      </c>
      <c r="F212" s="13" t="e">
        <f>#REF!</f>
        <v>#REF!</v>
      </c>
      <c r="G212" s="15" t="e">
        <f>#REF!</f>
        <v>#REF!</v>
      </c>
      <c r="H212" s="16">
        <f t="shared" si="48"/>
        <v>32.637599999999999</v>
      </c>
      <c r="I212" s="16"/>
      <c r="J212" s="16">
        <v>0</v>
      </c>
      <c r="K212" s="17" t="e">
        <f t="shared" si="41"/>
        <v>#REF!</v>
      </c>
      <c r="L212" s="17">
        <f t="shared" si="42"/>
        <v>32.637599999999999</v>
      </c>
      <c r="M212" s="18" t="e">
        <f t="shared" si="43"/>
        <v>#REF!</v>
      </c>
      <c r="N212" s="18">
        <f t="shared" si="44"/>
        <v>35</v>
      </c>
      <c r="O212" s="19">
        <v>70</v>
      </c>
      <c r="P212" s="19">
        <v>35</v>
      </c>
      <c r="Q212" s="20" t="e">
        <f t="shared" si="45"/>
        <v>#REF!</v>
      </c>
      <c r="R212" s="23" t="e">
        <f t="shared" si="46"/>
        <v>#REF!</v>
      </c>
    </row>
    <row r="213" spans="1:18" s="3" customFormat="1" ht="13.5">
      <c r="A213" s="3" t="s">
        <v>3858</v>
      </c>
      <c r="B213" s="13">
        <f t="shared" si="40"/>
        <v>2.06</v>
      </c>
      <c r="C213" s="13">
        <v>2060</v>
      </c>
      <c r="D213" s="13"/>
      <c r="E213" s="14" t="s">
        <v>3823</v>
      </c>
      <c r="F213" s="13" t="e">
        <f>#REF!</f>
        <v>#REF!</v>
      </c>
      <c r="G213" s="15" t="e">
        <f>#REF!</f>
        <v>#REF!</v>
      </c>
      <c r="H213" s="16">
        <f t="shared" si="48"/>
        <v>32.637599999999999</v>
      </c>
      <c r="I213" s="16"/>
      <c r="J213" s="16">
        <v>0</v>
      </c>
      <c r="K213" s="17" t="e">
        <f t="shared" si="41"/>
        <v>#REF!</v>
      </c>
      <c r="L213" s="17">
        <f t="shared" si="42"/>
        <v>32.637599999999999</v>
      </c>
      <c r="M213" s="18" t="e">
        <f t="shared" si="43"/>
        <v>#REF!</v>
      </c>
      <c r="N213" s="18">
        <f t="shared" si="44"/>
        <v>35</v>
      </c>
      <c r="O213" s="19">
        <v>70</v>
      </c>
      <c r="P213" s="19">
        <v>35</v>
      </c>
      <c r="Q213" s="20" t="e">
        <f t="shared" si="45"/>
        <v>#REF!</v>
      </c>
      <c r="R213" s="23" t="e">
        <f t="shared" si="46"/>
        <v>#REF!</v>
      </c>
    </row>
    <row r="214" spans="1:18" s="3" customFormat="1" ht="13.5">
      <c r="A214" s="3" t="s">
        <v>3858</v>
      </c>
      <c r="B214" s="13">
        <f t="shared" si="40"/>
        <v>2.0699999999999998</v>
      </c>
      <c r="C214" s="13">
        <v>2070</v>
      </c>
      <c r="D214" s="13"/>
      <c r="E214" s="14" t="s">
        <v>3823</v>
      </c>
      <c r="F214" s="13" t="e">
        <f>#REF!</f>
        <v>#REF!</v>
      </c>
      <c r="G214" s="15" t="e">
        <f>#REF!</f>
        <v>#REF!</v>
      </c>
      <c r="H214" s="16">
        <f t="shared" si="48"/>
        <v>32.637599999999999</v>
      </c>
      <c r="I214" s="16"/>
      <c r="J214" s="16">
        <v>0</v>
      </c>
      <c r="K214" s="17" t="e">
        <f t="shared" si="41"/>
        <v>#REF!</v>
      </c>
      <c r="L214" s="17">
        <f t="shared" si="42"/>
        <v>32.637599999999999</v>
      </c>
      <c r="M214" s="18" t="e">
        <f t="shared" si="43"/>
        <v>#REF!</v>
      </c>
      <c r="N214" s="18">
        <f t="shared" si="44"/>
        <v>35</v>
      </c>
      <c r="O214" s="19">
        <v>70</v>
      </c>
      <c r="P214" s="19">
        <v>35</v>
      </c>
      <c r="Q214" s="20" t="e">
        <f t="shared" si="45"/>
        <v>#REF!</v>
      </c>
      <c r="R214" s="23" t="e">
        <f t="shared" si="46"/>
        <v>#REF!</v>
      </c>
    </row>
    <row r="215" spans="1:18" s="3" customFormat="1" ht="13.5">
      <c r="A215" s="3" t="s">
        <v>3858</v>
      </c>
      <c r="B215" s="13">
        <f t="shared" si="40"/>
        <v>2.08</v>
      </c>
      <c r="C215" s="13">
        <v>2080</v>
      </c>
      <c r="D215" s="13"/>
      <c r="E215" s="14" t="s">
        <v>3823</v>
      </c>
      <c r="F215" s="13" t="e">
        <f>#REF!</f>
        <v>#REF!</v>
      </c>
      <c r="G215" s="15" t="e">
        <f>#REF!</f>
        <v>#REF!</v>
      </c>
      <c r="H215" s="16">
        <f t="shared" si="48"/>
        <v>32.637599999999999</v>
      </c>
      <c r="I215" s="16"/>
      <c r="J215" s="16">
        <v>0</v>
      </c>
      <c r="K215" s="17" t="e">
        <f t="shared" si="41"/>
        <v>#REF!</v>
      </c>
      <c r="L215" s="17">
        <f t="shared" si="42"/>
        <v>32.637599999999999</v>
      </c>
      <c r="M215" s="18" t="e">
        <f t="shared" si="43"/>
        <v>#REF!</v>
      </c>
      <c r="N215" s="18">
        <f t="shared" si="44"/>
        <v>35</v>
      </c>
      <c r="O215" s="19">
        <v>70</v>
      </c>
      <c r="P215" s="19">
        <v>35</v>
      </c>
      <c r="Q215" s="20" t="e">
        <f t="shared" si="45"/>
        <v>#REF!</v>
      </c>
      <c r="R215" s="23" t="e">
        <f t="shared" si="46"/>
        <v>#REF!</v>
      </c>
    </row>
    <row r="216" spans="1:18" s="3" customFormat="1" ht="13.5">
      <c r="A216" s="3" t="s">
        <v>3858</v>
      </c>
      <c r="B216" s="13">
        <f t="shared" si="40"/>
        <v>2.09</v>
      </c>
      <c r="C216" s="13">
        <v>2090</v>
      </c>
      <c r="D216" s="13"/>
      <c r="E216" s="14" t="s">
        <v>3823</v>
      </c>
      <c r="F216" s="13" t="e">
        <f>#REF!</f>
        <v>#REF!</v>
      </c>
      <c r="G216" s="15" t="e">
        <f>#REF!</f>
        <v>#REF!</v>
      </c>
      <c r="H216" s="16">
        <f t="shared" si="48"/>
        <v>32.637599999999999</v>
      </c>
      <c r="I216" s="16"/>
      <c r="J216" s="16">
        <v>0</v>
      </c>
      <c r="K216" s="17" t="e">
        <f t="shared" si="41"/>
        <v>#REF!</v>
      </c>
      <c r="L216" s="17">
        <f t="shared" si="42"/>
        <v>32.637599999999999</v>
      </c>
      <c r="M216" s="18" t="e">
        <f t="shared" si="43"/>
        <v>#REF!</v>
      </c>
      <c r="N216" s="18">
        <f t="shared" si="44"/>
        <v>35</v>
      </c>
      <c r="O216" s="19">
        <v>70</v>
      </c>
      <c r="P216" s="19">
        <v>35</v>
      </c>
      <c r="Q216" s="20" t="e">
        <f t="shared" si="45"/>
        <v>#REF!</v>
      </c>
      <c r="R216" s="23" t="e">
        <f t="shared" si="46"/>
        <v>#REF!</v>
      </c>
    </row>
    <row r="217" spans="1:18" s="3" customFormat="1" ht="13.5">
      <c r="A217" s="3" t="s">
        <v>3858</v>
      </c>
      <c r="B217" s="13">
        <f t="shared" si="40"/>
        <v>2.1</v>
      </c>
      <c r="C217" s="13">
        <v>2100</v>
      </c>
      <c r="D217" s="13"/>
      <c r="E217" s="14" t="s">
        <v>3823</v>
      </c>
      <c r="F217" s="13" t="e">
        <f>#REF!</f>
        <v>#REF!</v>
      </c>
      <c r="G217" s="15" t="e">
        <f>#REF!</f>
        <v>#REF!</v>
      </c>
      <c r="H217" s="16">
        <f t="shared" si="48"/>
        <v>32.637599999999999</v>
      </c>
      <c r="I217" s="16"/>
      <c r="J217" s="16">
        <v>0</v>
      </c>
      <c r="K217" s="17" t="e">
        <f t="shared" si="41"/>
        <v>#REF!</v>
      </c>
      <c r="L217" s="17">
        <f t="shared" si="42"/>
        <v>32.637599999999999</v>
      </c>
      <c r="M217" s="18" t="e">
        <f t="shared" si="43"/>
        <v>#REF!</v>
      </c>
      <c r="N217" s="18">
        <f t="shared" si="44"/>
        <v>35</v>
      </c>
      <c r="O217" s="19">
        <v>70</v>
      </c>
      <c r="P217" s="19">
        <v>35</v>
      </c>
      <c r="Q217" s="20" t="e">
        <f t="shared" si="45"/>
        <v>#REF!</v>
      </c>
      <c r="R217" s="23" t="e">
        <f t="shared" si="46"/>
        <v>#REF!</v>
      </c>
    </row>
    <row r="218" spans="1:18" s="3" customFormat="1" ht="13.5">
      <c r="A218" s="3" t="s">
        <v>3858</v>
      </c>
      <c r="B218" s="13">
        <f t="shared" si="40"/>
        <v>2.11</v>
      </c>
      <c r="C218" s="13">
        <v>2110</v>
      </c>
      <c r="D218" s="13"/>
      <c r="E218" s="14" t="s">
        <v>3823</v>
      </c>
      <c r="F218" s="13" t="e">
        <f>#REF!</f>
        <v>#REF!</v>
      </c>
      <c r="G218" s="15" t="e">
        <f>#REF!</f>
        <v>#REF!</v>
      </c>
      <c r="H218" s="16">
        <f t="shared" si="48"/>
        <v>32.637599999999999</v>
      </c>
      <c r="I218" s="16"/>
      <c r="J218" s="16">
        <v>0</v>
      </c>
      <c r="K218" s="17" t="e">
        <f t="shared" si="41"/>
        <v>#REF!</v>
      </c>
      <c r="L218" s="17">
        <f t="shared" si="42"/>
        <v>32.637599999999999</v>
      </c>
      <c r="M218" s="18" t="e">
        <f t="shared" si="43"/>
        <v>#REF!</v>
      </c>
      <c r="N218" s="18">
        <f t="shared" si="44"/>
        <v>35</v>
      </c>
      <c r="O218" s="19">
        <v>70</v>
      </c>
      <c r="P218" s="19">
        <v>35</v>
      </c>
      <c r="Q218" s="20" t="e">
        <f t="shared" si="45"/>
        <v>#REF!</v>
      </c>
      <c r="R218" s="23" t="e">
        <f t="shared" si="46"/>
        <v>#REF!</v>
      </c>
    </row>
    <row r="219" spans="1:18" s="3" customFormat="1" ht="13.5">
      <c r="A219" s="3" t="s">
        <v>3858</v>
      </c>
      <c r="B219" s="13">
        <f t="shared" si="40"/>
        <v>2.12</v>
      </c>
      <c r="C219" s="13">
        <v>2120</v>
      </c>
      <c r="D219" s="13"/>
      <c r="E219" s="14" t="s">
        <v>3823</v>
      </c>
      <c r="F219" s="13" t="e">
        <f>#REF!</f>
        <v>#REF!</v>
      </c>
      <c r="G219" s="15" t="e">
        <f>#REF!</f>
        <v>#REF!</v>
      </c>
      <c r="H219" s="16">
        <f t="shared" si="48"/>
        <v>32.637599999999999</v>
      </c>
      <c r="I219" s="16"/>
      <c r="J219" s="16">
        <v>0</v>
      </c>
      <c r="K219" s="17" t="e">
        <f t="shared" si="41"/>
        <v>#REF!</v>
      </c>
      <c r="L219" s="17">
        <f t="shared" si="42"/>
        <v>32.637599999999999</v>
      </c>
      <c r="M219" s="18" t="e">
        <f t="shared" si="43"/>
        <v>#REF!</v>
      </c>
      <c r="N219" s="18">
        <f t="shared" si="44"/>
        <v>35</v>
      </c>
      <c r="O219" s="19">
        <v>70</v>
      </c>
      <c r="P219" s="19">
        <v>35</v>
      </c>
      <c r="Q219" s="20" t="e">
        <f t="shared" si="45"/>
        <v>#REF!</v>
      </c>
      <c r="R219" s="23" t="e">
        <f t="shared" si="46"/>
        <v>#REF!</v>
      </c>
    </row>
    <row r="220" spans="1:18" s="3" customFormat="1" ht="13.5">
      <c r="A220" s="3" t="s">
        <v>3858</v>
      </c>
      <c r="B220" s="13">
        <f t="shared" si="40"/>
        <v>2.13</v>
      </c>
      <c r="C220" s="13">
        <v>2130</v>
      </c>
      <c r="D220" s="13"/>
      <c r="E220" s="14" t="s">
        <v>3823</v>
      </c>
      <c r="F220" s="13" t="e">
        <f>#REF!</f>
        <v>#REF!</v>
      </c>
      <c r="G220" s="15" t="e">
        <f>#REF!</f>
        <v>#REF!</v>
      </c>
      <c r="H220" s="16">
        <f t="shared" ref="H220:H229" si="49">(3.79*0.2+5.02*0.4+5.89*0.3)*7.2</f>
        <v>32.637599999999999</v>
      </c>
      <c r="I220" s="16"/>
      <c r="J220" s="16">
        <v>0</v>
      </c>
      <c r="K220" s="17" t="e">
        <f t="shared" si="41"/>
        <v>#REF!</v>
      </c>
      <c r="L220" s="17">
        <f t="shared" si="42"/>
        <v>32.637599999999999</v>
      </c>
      <c r="M220" s="18" t="e">
        <f t="shared" si="43"/>
        <v>#REF!</v>
      </c>
      <c r="N220" s="18">
        <f t="shared" si="44"/>
        <v>35</v>
      </c>
      <c r="O220" s="19">
        <v>70</v>
      </c>
      <c r="P220" s="19">
        <v>35</v>
      </c>
      <c r="Q220" s="20" t="e">
        <f t="shared" si="45"/>
        <v>#REF!</v>
      </c>
      <c r="R220" s="23" t="e">
        <f t="shared" si="46"/>
        <v>#REF!</v>
      </c>
    </row>
    <row r="221" spans="1:18" s="3" customFormat="1" ht="13.5">
      <c r="A221" s="3" t="s">
        <v>3858</v>
      </c>
      <c r="B221" s="13">
        <f t="shared" si="40"/>
        <v>2.14</v>
      </c>
      <c r="C221" s="13">
        <v>2140</v>
      </c>
      <c r="D221" s="13"/>
      <c r="E221" s="14" t="s">
        <v>3823</v>
      </c>
      <c r="F221" s="13" t="e">
        <f>#REF!</f>
        <v>#REF!</v>
      </c>
      <c r="G221" s="15" t="e">
        <f>#REF!</f>
        <v>#REF!</v>
      </c>
      <c r="H221" s="16">
        <f t="shared" si="49"/>
        <v>32.637599999999999</v>
      </c>
      <c r="I221" s="16"/>
      <c r="J221" s="16">
        <v>0</v>
      </c>
      <c r="K221" s="17" t="e">
        <f t="shared" si="41"/>
        <v>#REF!</v>
      </c>
      <c r="L221" s="17">
        <f t="shared" si="42"/>
        <v>32.637599999999999</v>
      </c>
      <c r="M221" s="18" t="e">
        <f t="shared" si="43"/>
        <v>#REF!</v>
      </c>
      <c r="N221" s="18">
        <f t="shared" si="44"/>
        <v>35</v>
      </c>
      <c r="O221" s="19">
        <v>70</v>
      </c>
      <c r="P221" s="19">
        <v>35</v>
      </c>
      <c r="Q221" s="20" t="e">
        <f t="shared" si="45"/>
        <v>#REF!</v>
      </c>
      <c r="R221" s="23" t="e">
        <f t="shared" si="46"/>
        <v>#REF!</v>
      </c>
    </row>
    <row r="222" spans="1:18" s="3" customFormat="1" ht="13.5">
      <c r="A222" s="3" t="s">
        <v>3858</v>
      </c>
      <c r="B222" s="13">
        <f t="shared" si="40"/>
        <v>2.15</v>
      </c>
      <c r="C222" s="13">
        <v>2150</v>
      </c>
      <c r="D222" s="13"/>
      <c r="E222" s="14" t="s">
        <v>3823</v>
      </c>
      <c r="F222" s="13" t="e">
        <f>#REF!</f>
        <v>#REF!</v>
      </c>
      <c r="G222" s="15" t="e">
        <f>#REF!</f>
        <v>#REF!</v>
      </c>
      <c r="H222" s="16">
        <f t="shared" si="49"/>
        <v>32.637599999999999</v>
      </c>
      <c r="I222" s="16"/>
      <c r="J222" s="16">
        <v>0</v>
      </c>
      <c r="K222" s="17" t="e">
        <f t="shared" si="41"/>
        <v>#REF!</v>
      </c>
      <c r="L222" s="17">
        <f t="shared" si="42"/>
        <v>32.637599999999999</v>
      </c>
      <c r="M222" s="18" t="e">
        <f t="shared" si="43"/>
        <v>#REF!</v>
      </c>
      <c r="N222" s="18">
        <f t="shared" si="44"/>
        <v>35</v>
      </c>
      <c r="O222" s="19">
        <v>70</v>
      </c>
      <c r="P222" s="19">
        <v>35</v>
      </c>
      <c r="Q222" s="20" t="e">
        <f t="shared" si="45"/>
        <v>#REF!</v>
      </c>
      <c r="R222" s="23" t="e">
        <f t="shared" si="46"/>
        <v>#REF!</v>
      </c>
    </row>
    <row r="223" spans="1:18" s="3" customFormat="1" ht="13.5">
      <c r="A223" s="3" t="s">
        <v>3858</v>
      </c>
      <c r="B223" s="13">
        <f t="shared" si="40"/>
        <v>2.16</v>
      </c>
      <c r="C223" s="13">
        <v>2160</v>
      </c>
      <c r="D223" s="13"/>
      <c r="E223" s="14" t="s">
        <v>3823</v>
      </c>
      <c r="F223" s="13" t="e">
        <f>#REF!</f>
        <v>#REF!</v>
      </c>
      <c r="G223" s="15" t="e">
        <f>#REF!</f>
        <v>#REF!</v>
      </c>
      <c r="H223" s="16">
        <f t="shared" si="49"/>
        <v>32.637599999999999</v>
      </c>
      <c r="I223" s="16"/>
      <c r="J223" s="16">
        <v>0</v>
      </c>
      <c r="K223" s="17" t="e">
        <f t="shared" si="41"/>
        <v>#REF!</v>
      </c>
      <c r="L223" s="17">
        <f t="shared" si="42"/>
        <v>32.637599999999999</v>
      </c>
      <c r="M223" s="18" t="e">
        <f t="shared" si="43"/>
        <v>#REF!</v>
      </c>
      <c r="N223" s="18">
        <f t="shared" si="44"/>
        <v>35</v>
      </c>
      <c r="O223" s="19">
        <v>70</v>
      </c>
      <c r="P223" s="19">
        <v>35</v>
      </c>
      <c r="Q223" s="20" t="e">
        <f t="shared" si="45"/>
        <v>#REF!</v>
      </c>
      <c r="R223" s="23" t="e">
        <f t="shared" si="46"/>
        <v>#REF!</v>
      </c>
    </row>
    <row r="224" spans="1:18" s="3" customFormat="1" ht="13.5">
      <c r="A224" s="3" t="s">
        <v>3858</v>
      </c>
      <c r="B224" s="13">
        <f t="shared" si="40"/>
        <v>2.17</v>
      </c>
      <c r="C224" s="13">
        <v>2170</v>
      </c>
      <c r="D224" s="13"/>
      <c r="E224" s="14" t="s">
        <v>3823</v>
      </c>
      <c r="F224" s="13" t="e">
        <f>#REF!</f>
        <v>#REF!</v>
      </c>
      <c r="G224" s="15" t="e">
        <f>#REF!</f>
        <v>#REF!</v>
      </c>
      <c r="H224" s="16">
        <f t="shared" si="49"/>
        <v>32.637599999999999</v>
      </c>
      <c r="I224" s="16"/>
      <c r="J224" s="16">
        <v>0</v>
      </c>
      <c r="K224" s="17" t="e">
        <f t="shared" si="41"/>
        <v>#REF!</v>
      </c>
      <c r="L224" s="17">
        <f t="shared" si="42"/>
        <v>32.637599999999999</v>
      </c>
      <c r="M224" s="18" t="e">
        <f t="shared" si="43"/>
        <v>#REF!</v>
      </c>
      <c r="N224" s="18">
        <f t="shared" si="44"/>
        <v>35</v>
      </c>
      <c r="O224" s="19">
        <v>70</v>
      </c>
      <c r="P224" s="19">
        <v>35</v>
      </c>
      <c r="Q224" s="20" t="e">
        <f t="shared" si="45"/>
        <v>#REF!</v>
      </c>
      <c r="R224" s="23" t="e">
        <f t="shared" si="46"/>
        <v>#REF!</v>
      </c>
    </row>
    <row r="225" spans="1:18" s="3" customFormat="1" ht="13.5">
      <c r="A225" s="3" t="s">
        <v>3858</v>
      </c>
      <c r="B225" s="13">
        <f t="shared" si="40"/>
        <v>2.1800000000000002</v>
      </c>
      <c r="C225" s="13">
        <v>2180</v>
      </c>
      <c r="D225" s="13"/>
      <c r="E225" s="14" t="s">
        <v>3823</v>
      </c>
      <c r="F225" s="13" t="e">
        <f>#REF!</f>
        <v>#REF!</v>
      </c>
      <c r="G225" s="15" t="e">
        <f>#REF!</f>
        <v>#REF!</v>
      </c>
      <c r="H225" s="16">
        <f t="shared" si="49"/>
        <v>32.637599999999999</v>
      </c>
      <c r="I225" s="16"/>
      <c r="J225" s="16">
        <v>0</v>
      </c>
      <c r="K225" s="17" t="e">
        <f t="shared" si="41"/>
        <v>#REF!</v>
      </c>
      <c r="L225" s="17">
        <f t="shared" si="42"/>
        <v>32.637599999999999</v>
      </c>
      <c r="M225" s="18" t="e">
        <f t="shared" si="43"/>
        <v>#REF!</v>
      </c>
      <c r="N225" s="18">
        <f t="shared" si="44"/>
        <v>35</v>
      </c>
      <c r="O225" s="19">
        <v>70</v>
      </c>
      <c r="P225" s="19">
        <v>35</v>
      </c>
      <c r="Q225" s="20" t="e">
        <f t="shared" si="45"/>
        <v>#REF!</v>
      </c>
      <c r="R225" s="23" t="e">
        <f t="shared" si="46"/>
        <v>#REF!</v>
      </c>
    </row>
    <row r="226" spans="1:18" s="3" customFormat="1" ht="13.5">
      <c r="A226" s="3" t="s">
        <v>3858</v>
      </c>
      <c r="B226" s="13">
        <f t="shared" si="40"/>
        <v>2.19</v>
      </c>
      <c r="C226" s="13">
        <v>2190</v>
      </c>
      <c r="D226" s="13"/>
      <c r="E226" s="14" t="s">
        <v>3823</v>
      </c>
      <c r="F226" s="13" t="e">
        <f>#REF!</f>
        <v>#REF!</v>
      </c>
      <c r="G226" s="15" t="e">
        <f>#REF!</f>
        <v>#REF!</v>
      </c>
      <c r="H226" s="16">
        <f t="shared" si="49"/>
        <v>32.637599999999999</v>
      </c>
      <c r="I226" s="16"/>
      <c r="J226" s="16">
        <v>0</v>
      </c>
      <c r="K226" s="17" t="e">
        <f t="shared" si="41"/>
        <v>#REF!</v>
      </c>
      <c r="L226" s="17">
        <f t="shared" si="42"/>
        <v>32.637599999999999</v>
      </c>
      <c r="M226" s="18" t="e">
        <f t="shared" si="43"/>
        <v>#REF!</v>
      </c>
      <c r="N226" s="18">
        <f t="shared" si="44"/>
        <v>35</v>
      </c>
      <c r="O226" s="19">
        <v>70</v>
      </c>
      <c r="P226" s="19">
        <v>35</v>
      </c>
      <c r="Q226" s="20" t="e">
        <f t="shared" si="45"/>
        <v>#REF!</v>
      </c>
      <c r="R226" s="23" t="e">
        <f t="shared" si="46"/>
        <v>#REF!</v>
      </c>
    </row>
    <row r="227" spans="1:18" s="3" customFormat="1" ht="13.5">
      <c r="A227" s="3" t="s">
        <v>3858</v>
      </c>
      <c r="B227" s="13">
        <f t="shared" si="40"/>
        <v>2.2000000000000002</v>
      </c>
      <c r="C227" s="13">
        <v>2200</v>
      </c>
      <c r="D227" s="13"/>
      <c r="E227" s="14" t="s">
        <v>3823</v>
      </c>
      <c r="F227" s="13" t="e">
        <f>#REF!</f>
        <v>#REF!</v>
      </c>
      <c r="G227" s="15" t="e">
        <f>#REF!</f>
        <v>#REF!</v>
      </c>
      <c r="H227" s="16">
        <f t="shared" si="49"/>
        <v>32.637599999999999</v>
      </c>
      <c r="I227" s="16"/>
      <c r="J227" s="16">
        <v>0</v>
      </c>
      <c r="K227" s="17" t="e">
        <f t="shared" si="41"/>
        <v>#REF!</v>
      </c>
      <c r="L227" s="17">
        <f t="shared" si="42"/>
        <v>32.637599999999999</v>
      </c>
      <c r="M227" s="18" t="e">
        <f t="shared" si="43"/>
        <v>#REF!</v>
      </c>
      <c r="N227" s="18">
        <f t="shared" si="44"/>
        <v>35</v>
      </c>
      <c r="O227" s="19">
        <v>70</v>
      </c>
      <c r="P227" s="19">
        <v>35</v>
      </c>
      <c r="Q227" s="20" t="e">
        <f t="shared" si="45"/>
        <v>#REF!</v>
      </c>
      <c r="R227" s="23" t="e">
        <f t="shared" si="46"/>
        <v>#REF!</v>
      </c>
    </row>
    <row r="228" spans="1:18" s="4" customFormat="1" ht="13.5">
      <c r="A228" s="26" t="s">
        <v>3858</v>
      </c>
      <c r="B228" s="27">
        <f t="shared" si="40"/>
        <v>2.21</v>
      </c>
      <c r="C228" s="27">
        <v>2210</v>
      </c>
      <c r="D228" s="27"/>
      <c r="E228" s="14" t="s">
        <v>3823</v>
      </c>
      <c r="F228" s="13" t="e">
        <f>#REF!</f>
        <v>#REF!</v>
      </c>
      <c r="G228" s="15" t="e">
        <f>#REF!</f>
        <v>#REF!</v>
      </c>
      <c r="H228" s="16">
        <f t="shared" si="49"/>
        <v>32.637599999999999</v>
      </c>
      <c r="I228" s="16"/>
      <c r="J228" s="16">
        <v>0</v>
      </c>
      <c r="K228" s="28" t="e">
        <f t="shared" si="41"/>
        <v>#REF!</v>
      </c>
      <c r="L228" s="17">
        <f t="shared" si="42"/>
        <v>32.637599999999999</v>
      </c>
      <c r="M228" s="18" t="e">
        <f t="shared" si="43"/>
        <v>#REF!</v>
      </c>
      <c r="N228" s="18">
        <f t="shared" si="44"/>
        <v>35</v>
      </c>
      <c r="O228" s="19">
        <v>70</v>
      </c>
      <c r="P228" s="19">
        <v>35</v>
      </c>
      <c r="Q228" s="29" t="e">
        <f t="shared" si="45"/>
        <v>#REF!</v>
      </c>
      <c r="R228" s="30" t="e">
        <f t="shared" si="46"/>
        <v>#REF!</v>
      </c>
    </row>
    <row r="229" spans="1:18" s="3" customFormat="1" ht="13.5">
      <c r="A229" s="3" t="s">
        <v>3858</v>
      </c>
      <c r="B229" s="13">
        <f t="shared" si="40"/>
        <v>2.2200000000000002</v>
      </c>
      <c r="C229" s="13">
        <v>2220</v>
      </c>
      <c r="D229" s="13"/>
      <c r="E229" s="14" t="s">
        <v>3823</v>
      </c>
      <c r="F229" s="13" t="e">
        <f>#REF!</f>
        <v>#REF!</v>
      </c>
      <c r="G229" s="15" t="e">
        <f>#REF!</f>
        <v>#REF!</v>
      </c>
      <c r="H229" s="16">
        <f t="shared" si="49"/>
        <v>32.637599999999999</v>
      </c>
      <c r="I229" s="16"/>
      <c r="J229" s="16">
        <v>0</v>
      </c>
      <c r="K229" s="17" t="e">
        <f t="shared" si="41"/>
        <v>#REF!</v>
      </c>
      <c r="L229" s="17">
        <f t="shared" si="42"/>
        <v>32.637599999999999</v>
      </c>
      <c r="M229" s="18" t="e">
        <f t="shared" si="43"/>
        <v>#REF!</v>
      </c>
      <c r="N229" s="18">
        <f t="shared" si="44"/>
        <v>35</v>
      </c>
      <c r="O229" s="19">
        <v>70</v>
      </c>
      <c r="P229" s="19">
        <v>35</v>
      </c>
      <c r="Q229" s="20" t="e">
        <f t="shared" si="45"/>
        <v>#REF!</v>
      </c>
      <c r="R229" s="23" t="e">
        <f t="shared" si="46"/>
        <v>#REF!</v>
      </c>
    </row>
    <row r="230" spans="1:18" s="3" customFormat="1" ht="13.5">
      <c r="A230" s="3" t="s">
        <v>3858</v>
      </c>
      <c r="B230" s="13">
        <f t="shared" si="40"/>
        <v>2.23</v>
      </c>
      <c r="C230" s="13">
        <v>2230</v>
      </c>
      <c r="D230" s="13"/>
      <c r="E230" s="14" t="s">
        <v>3823</v>
      </c>
      <c r="F230" s="13" t="e">
        <f>#REF!</f>
        <v>#REF!</v>
      </c>
      <c r="G230" s="15" t="e">
        <f>#REF!</f>
        <v>#REF!</v>
      </c>
      <c r="H230" s="16">
        <f t="shared" ref="H230:H239" si="50">(3.79*0.2+5.02*0.4+5.89*0.3)*7.2</f>
        <v>32.637599999999999</v>
      </c>
      <c r="I230" s="16"/>
      <c r="J230" s="16">
        <v>0</v>
      </c>
      <c r="K230" s="17" t="e">
        <f t="shared" si="41"/>
        <v>#REF!</v>
      </c>
      <c r="L230" s="17">
        <f t="shared" si="42"/>
        <v>32.637599999999999</v>
      </c>
      <c r="M230" s="18" t="e">
        <f t="shared" si="43"/>
        <v>#REF!</v>
      </c>
      <c r="N230" s="18">
        <f t="shared" si="44"/>
        <v>35</v>
      </c>
      <c r="O230" s="19">
        <v>70</v>
      </c>
      <c r="P230" s="19">
        <v>35</v>
      </c>
      <c r="Q230" s="20" t="e">
        <f t="shared" si="45"/>
        <v>#REF!</v>
      </c>
      <c r="R230" s="23" t="e">
        <f t="shared" si="46"/>
        <v>#REF!</v>
      </c>
    </row>
    <row r="231" spans="1:18" s="3" customFormat="1" ht="13.5">
      <c r="A231" s="3" t="s">
        <v>3858</v>
      </c>
      <c r="B231" s="13">
        <f t="shared" si="40"/>
        <v>2.2400000000000002</v>
      </c>
      <c r="C231" s="13">
        <v>2240</v>
      </c>
      <c r="D231" s="13"/>
      <c r="E231" s="14" t="s">
        <v>3823</v>
      </c>
      <c r="F231" s="13" t="e">
        <f>#REF!</f>
        <v>#REF!</v>
      </c>
      <c r="G231" s="15" t="e">
        <f>#REF!</f>
        <v>#REF!</v>
      </c>
      <c r="H231" s="16">
        <f t="shared" si="50"/>
        <v>32.637599999999999</v>
      </c>
      <c r="I231" s="16"/>
      <c r="J231" s="16">
        <v>0</v>
      </c>
      <c r="K231" s="17" t="e">
        <f t="shared" si="41"/>
        <v>#REF!</v>
      </c>
      <c r="L231" s="17">
        <f t="shared" si="42"/>
        <v>32.637599999999999</v>
      </c>
      <c r="M231" s="18" t="e">
        <f t="shared" si="43"/>
        <v>#REF!</v>
      </c>
      <c r="N231" s="18">
        <f t="shared" si="44"/>
        <v>35</v>
      </c>
      <c r="O231" s="19">
        <v>70</v>
      </c>
      <c r="P231" s="19">
        <v>35</v>
      </c>
      <c r="Q231" s="20" t="e">
        <f t="shared" si="45"/>
        <v>#REF!</v>
      </c>
      <c r="R231" s="23" t="e">
        <f t="shared" si="46"/>
        <v>#REF!</v>
      </c>
    </row>
    <row r="232" spans="1:18" s="3" customFormat="1" ht="13.5">
      <c r="A232" s="3" t="s">
        <v>3858</v>
      </c>
      <c r="B232" s="13">
        <f t="shared" si="40"/>
        <v>2.25</v>
      </c>
      <c r="C232" s="13">
        <v>2250</v>
      </c>
      <c r="D232" s="13"/>
      <c r="E232" s="14" t="s">
        <v>3823</v>
      </c>
      <c r="F232" s="13" t="e">
        <f>#REF!</f>
        <v>#REF!</v>
      </c>
      <c r="G232" s="15" t="e">
        <f>#REF!</f>
        <v>#REF!</v>
      </c>
      <c r="H232" s="16">
        <f t="shared" si="50"/>
        <v>32.637599999999999</v>
      </c>
      <c r="I232" s="16"/>
      <c r="J232" s="16">
        <v>0</v>
      </c>
      <c r="K232" s="17" t="e">
        <f t="shared" si="41"/>
        <v>#REF!</v>
      </c>
      <c r="L232" s="17">
        <f t="shared" si="42"/>
        <v>32.637599999999999</v>
      </c>
      <c r="M232" s="18" t="e">
        <f t="shared" si="43"/>
        <v>#REF!</v>
      </c>
      <c r="N232" s="18">
        <f t="shared" si="44"/>
        <v>35</v>
      </c>
      <c r="O232" s="19">
        <v>70</v>
      </c>
      <c r="P232" s="19">
        <v>35</v>
      </c>
      <c r="Q232" s="20" t="e">
        <f t="shared" si="45"/>
        <v>#REF!</v>
      </c>
      <c r="R232" s="23" t="e">
        <f t="shared" si="46"/>
        <v>#REF!</v>
      </c>
    </row>
    <row r="233" spans="1:18" s="3" customFormat="1" ht="13.5">
      <c r="A233" s="3" t="s">
        <v>3858</v>
      </c>
      <c r="B233" s="13">
        <f t="shared" si="40"/>
        <v>2.2599999999999998</v>
      </c>
      <c r="C233" s="13">
        <v>2260</v>
      </c>
      <c r="D233" s="13"/>
      <c r="E233" s="14" t="s">
        <v>3823</v>
      </c>
      <c r="F233" s="13" t="e">
        <f>#REF!</f>
        <v>#REF!</v>
      </c>
      <c r="G233" s="15" t="e">
        <f>#REF!</f>
        <v>#REF!</v>
      </c>
      <c r="H233" s="16">
        <f t="shared" si="50"/>
        <v>32.637599999999999</v>
      </c>
      <c r="I233" s="16"/>
      <c r="J233" s="16">
        <v>0</v>
      </c>
      <c r="K233" s="17" t="e">
        <f t="shared" si="41"/>
        <v>#REF!</v>
      </c>
      <c r="L233" s="17">
        <f t="shared" si="42"/>
        <v>32.637599999999999</v>
      </c>
      <c r="M233" s="18" t="e">
        <f t="shared" si="43"/>
        <v>#REF!</v>
      </c>
      <c r="N233" s="18">
        <f t="shared" si="44"/>
        <v>35</v>
      </c>
      <c r="O233" s="19">
        <v>70</v>
      </c>
      <c r="P233" s="19">
        <v>35</v>
      </c>
      <c r="Q233" s="20" t="e">
        <f t="shared" si="45"/>
        <v>#REF!</v>
      </c>
      <c r="R233" s="23" t="e">
        <f t="shared" si="46"/>
        <v>#REF!</v>
      </c>
    </row>
    <row r="234" spans="1:18" s="3" customFormat="1" ht="13.5">
      <c r="A234" s="3" t="s">
        <v>3858</v>
      </c>
      <c r="B234" s="13">
        <f t="shared" si="40"/>
        <v>2.27</v>
      </c>
      <c r="C234" s="13">
        <v>2270</v>
      </c>
      <c r="D234" s="13"/>
      <c r="E234" s="14" t="s">
        <v>3823</v>
      </c>
      <c r="F234" s="13" t="e">
        <f>#REF!</f>
        <v>#REF!</v>
      </c>
      <c r="G234" s="15" t="e">
        <f>#REF!</f>
        <v>#REF!</v>
      </c>
      <c r="H234" s="16">
        <f t="shared" si="50"/>
        <v>32.637599999999999</v>
      </c>
      <c r="I234" s="16"/>
      <c r="J234" s="16">
        <v>0</v>
      </c>
      <c r="K234" s="17" t="e">
        <f t="shared" si="41"/>
        <v>#REF!</v>
      </c>
      <c r="L234" s="17">
        <f t="shared" si="42"/>
        <v>32.637599999999999</v>
      </c>
      <c r="M234" s="18" t="e">
        <f t="shared" si="43"/>
        <v>#REF!</v>
      </c>
      <c r="N234" s="18">
        <f t="shared" si="44"/>
        <v>35</v>
      </c>
      <c r="O234" s="19">
        <v>70</v>
      </c>
      <c r="P234" s="19">
        <v>35</v>
      </c>
      <c r="Q234" s="20" t="e">
        <f t="shared" si="45"/>
        <v>#REF!</v>
      </c>
      <c r="R234" s="23" t="e">
        <f t="shared" si="46"/>
        <v>#REF!</v>
      </c>
    </row>
    <row r="235" spans="1:18" s="3" customFormat="1" ht="13.5">
      <c r="A235" s="3" t="s">
        <v>3858</v>
      </c>
      <c r="B235" s="13">
        <f t="shared" si="40"/>
        <v>2.2799999999999998</v>
      </c>
      <c r="C235" s="13">
        <v>2280</v>
      </c>
      <c r="D235" s="13"/>
      <c r="E235" s="14" t="s">
        <v>3823</v>
      </c>
      <c r="F235" s="13" t="e">
        <f>#REF!</f>
        <v>#REF!</v>
      </c>
      <c r="G235" s="15" t="e">
        <f>#REF!</f>
        <v>#REF!</v>
      </c>
      <c r="H235" s="16">
        <f t="shared" si="50"/>
        <v>32.637599999999999</v>
      </c>
      <c r="I235" s="16"/>
      <c r="J235" s="16">
        <v>0</v>
      </c>
      <c r="K235" s="17" t="e">
        <f t="shared" si="41"/>
        <v>#REF!</v>
      </c>
      <c r="L235" s="17">
        <f t="shared" si="42"/>
        <v>32.637599999999999</v>
      </c>
      <c r="M235" s="18" t="e">
        <f t="shared" si="43"/>
        <v>#REF!</v>
      </c>
      <c r="N235" s="18">
        <f t="shared" si="44"/>
        <v>35</v>
      </c>
      <c r="O235" s="19">
        <v>70</v>
      </c>
      <c r="P235" s="19">
        <v>35</v>
      </c>
      <c r="Q235" s="20" t="e">
        <f t="shared" si="45"/>
        <v>#REF!</v>
      </c>
      <c r="R235" s="23" t="e">
        <f t="shared" si="46"/>
        <v>#REF!</v>
      </c>
    </row>
    <row r="236" spans="1:18" s="3" customFormat="1" ht="13.5">
      <c r="A236" s="3" t="s">
        <v>3858</v>
      </c>
      <c r="B236" s="13">
        <f t="shared" si="40"/>
        <v>2.29</v>
      </c>
      <c r="C236" s="13">
        <v>2290</v>
      </c>
      <c r="D236" s="13"/>
      <c r="E236" s="14" t="s">
        <v>3823</v>
      </c>
      <c r="F236" s="13" t="e">
        <f>#REF!</f>
        <v>#REF!</v>
      </c>
      <c r="G236" s="15" t="e">
        <f>#REF!</f>
        <v>#REF!</v>
      </c>
      <c r="H236" s="16">
        <f t="shared" si="50"/>
        <v>32.637599999999999</v>
      </c>
      <c r="I236" s="16"/>
      <c r="J236" s="16">
        <v>0</v>
      </c>
      <c r="K236" s="17" t="e">
        <f t="shared" si="41"/>
        <v>#REF!</v>
      </c>
      <c r="L236" s="17">
        <f t="shared" si="42"/>
        <v>32.637599999999999</v>
      </c>
      <c r="M236" s="18" t="e">
        <f t="shared" si="43"/>
        <v>#REF!</v>
      </c>
      <c r="N236" s="18">
        <f t="shared" si="44"/>
        <v>35</v>
      </c>
      <c r="O236" s="19">
        <v>70</v>
      </c>
      <c r="P236" s="19">
        <v>35</v>
      </c>
      <c r="Q236" s="20" t="e">
        <f t="shared" si="45"/>
        <v>#REF!</v>
      </c>
      <c r="R236" s="23" t="e">
        <f t="shared" si="46"/>
        <v>#REF!</v>
      </c>
    </row>
    <row r="237" spans="1:18" s="3" customFormat="1" ht="13.5">
      <c r="A237" s="3" t="s">
        <v>3858</v>
      </c>
      <c r="B237" s="13">
        <f t="shared" si="40"/>
        <v>2.2999999999999998</v>
      </c>
      <c r="C237" s="13">
        <v>2300</v>
      </c>
      <c r="D237" s="13"/>
      <c r="E237" s="14" t="s">
        <v>3823</v>
      </c>
      <c r="F237" s="13" t="e">
        <f>#REF!</f>
        <v>#REF!</v>
      </c>
      <c r="G237" s="15" t="e">
        <f>#REF!</f>
        <v>#REF!</v>
      </c>
      <c r="H237" s="16">
        <f t="shared" si="50"/>
        <v>32.637599999999999</v>
      </c>
      <c r="I237" s="16"/>
      <c r="J237" s="16">
        <v>0</v>
      </c>
      <c r="K237" s="17" t="e">
        <f t="shared" si="41"/>
        <v>#REF!</v>
      </c>
      <c r="L237" s="17">
        <f t="shared" si="42"/>
        <v>32.637599999999999</v>
      </c>
      <c r="M237" s="18" t="e">
        <f t="shared" si="43"/>
        <v>#REF!</v>
      </c>
      <c r="N237" s="18">
        <f t="shared" si="44"/>
        <v>35</v>
      </c>
      <c r="O237" s="19">
        <v>70</v>
      </c>
      <c r="P237" s="19">
        <v>35</v>
      </c>
      <c r="Q237" s="20" t="e">
        <f t="shared" si="45"/>
        <v>#REF!</v>
      </c>
      <c r="R237" s="23" t="e">
        <f t="shared" si="46"/>
        <v>#REF!</v>
      </c>
    </row>
    <row r="238" spans="1:18" s="3" customFormat="1" ht="13.5">
      <c r="A238" s="3" t="s">
        <v>3858</v>
      </c>
      <c r="B238" s="13">
        <f t="shared" si="40"/>
        <v>2.31</v>
      </c>
      <c r="C238" s="13">
        <v>2310</v>
      </c>
      <c r="D238" s="13"/>
      <c r="E238" s="14" t="s">
        <v>3823</v>
      </c>
      <c r="F238" s="13" t="e">
        <f>#REF!</f>
        <v>#REF!</v>
      </c>
      <c r="G238" s="15" t="e">
        <f>#REF!</f>
        <v>#REF!</v>
      </c>
      <c r="H238" s="16">
        <f t="shared" si="50"/>
        <v>32.637599999999999</v>
      </c>
      <c r="I238" s="16"/>
      <c r="J238" s="16">
        <v>0</v>
      </c>
      <c r="K238" s="17" t="e">
        <f t="shared" si="41"/>
        <v>#REF!</v>
      </c>
      <c r="L238" s="17">
        <f t="shared" si="42"/>
        <v>32.637599999999999</v>
      </c>
      <c r="M238" s="18" t="e">
        <f t="shared" si="43"/>
        <v>#REF!</v>
      </c>
      <c r="N238" s="18">
        <f t="shared" si="44"/>
        <v>35</v>
      </c>
      <c r="O238" s="19">
        <v>70</v>
      </c>
      <c r="P238" s="19">
        <v>35</v>
      </c>
      <c r="Q238" s="20" t="e">
        <f t="shared" si="45"/>
        <v>#REF!</v>
      </c>
      <c r="R238" s="23" t="e">
        <f t="shared" si="46"/>
        <v>#REF!</v>
      </c>
    </row>
    <row r="239" spans="1:18" s="3" customFormat="1" ht="13.5">
      <c r="A239" s="3" t="s">
        <v>3858</v>
      </c>
      <c r="B239" s="13">
        <f t="shared" si="40"/>
        <v>2.3199999999999998</v>
      </c>
      <c r="C239" s="13">
        <v>2320</v>
      </c>
      <c r="D239" s="13"/>
      <c r="E239" s="14" t="s">
        <v>3823</v>
      </c>
      <c r="F239" s="13" t="e">
        <f>#REF!</f>
        <v>#REF!</v>
      </c>
      <c r="G239" s="15" t="e">
        <f>#REF!</f>
        <v>#REF!</v>
      </c>
      <c r="H239" s="16">
        <f t="shared" si="50"/>
        <v>32.637599999999999</v>
      </c>
      <c r="I239" s="16"/>
      <c r="J239" s="16">
        <v>0</v>
      </c>
      <c r="K239" s="17" t="e">
        <f t="shared" si="41"/>
        <v>#REF!</v>
      </c>
      <c r="L239" s="17">
        <f t="shared" si="42"/>
        <v>32.637599999999999</v>
      </c>
      <c r="M239" s="18" t="e">
        <f t="shared" si="43"/>
        <v>#REF!</v>
      </c>
      <c r="N239" s="18">
        <f t="shared" si="44"/>
        <v>35</v>
      </c>
      <c r="O239" s="19">
        <v>70</v>
      </c>
      <c r="P239" s="19">
        <v>35</v>
      </c>
      <c r="Q239" s="20" t="e">
        <f t="shared" si="45"/>
        <v>#REF!</v>
      </c>
      <c r="R239" s="23" t="e">
        <f t="shared" si="46"/>
        <v>#REF!</v>
      </c>
    </row>
    <row r="240" spans="1:18" s="3" customFormat="1" ht="13.5">
      <c r="A240" s="3" t="s">
        <v>3858</v>
      </c>
      <c r="B240" s="13">
        <f t="shared" si="40"/>
        <v>2.33</v>
      </c>
      <c r="C240" s="13">
        <v>2330</v>
      </c>
      <c r="D240" s="13"/>
      <c r="E240" s="14" t="s">
        <v>3823</v>
      </c>
      <c r="F240" s="13" t="e">
        <f>#REF!</f>
        <v>#REF!</v>
      </c>
      <c r="G240" s="15" t="e">
        <f>#REF!</f>
        <v>#REF!</v>
      </c>
      <c r="H240" s="16">
        <f t="shared" ref="H240:H249" si="51">(3.79*0.2+5.02*0.4+5.89*0.3)*7.2</f>
        <v>32.637599999999999</v>
      </c>
      <c r="I240" s="16"/>
      <c r="J240" s="16">
        <v>0</v>
      </c>
      <c r="K240" s="17" t="e">
        <f t="shared" si="41"/>
        <v>#REF!</v>
      </c>
      <c r="L240" s="17">
        <f t="shared" si="42"/>
        <v>32.637599999999999</v>
      </c>
      <c r="M240" s="18" t="e">
        <f t="shared" si="43"/>
        <v>#REF!</v>
      </c>
      <c r="N240" s="18">
        <f t="shared" si="44"/>
        <v>35</v>
      </c>
      <c r="O240" s="19">
        <v>70</v>
      </c>
      <c r="P240" s="19">
        <v>35</v>
      </c>
      <c r="Q240" s="20" t="e">
        <f t="shared" si="45"/>
        <v>#REF!</v>
      </c>
      <c r="R240" s="23" t="e">
        <f t="shared" si="46"/>
        <v>#REF!</v>
      </c>
    </row>
    <row r="241" spans="1:18" s="3" customFormat="1" ht="13.5">
      <c r="A241" s="3" t="s">
        <v>3858</v>
      </c>
      <c r="B241" s="13">
        <f t="shared" si="40"/>
        <v>2.34</v>
      </c>
      <c r="C241" s="13">
        <v>2340</v>
      </c>
      <c r="D241" s="13"/>
      <c r="E241" s="14" t="s">
        <v>3823</v>
      </c>
      <c r="F241" s="13" t="e">
        <f>#REF!</f>
        <v>#REF!</v>
      </c>
      <c r="G241" s="15" t="e">
        <f>#REF!</f>
        <v>#REF!</v>
      </c>
      <c r="H241" s="16">
        <f t="shared" si="51"/>
        <v>32.637599999999999</v>
      </c>
      <c r="I241" s="16"/>
      <c r="J241" s="16">
        <v>0</v>
      </c>
      <c r="K241" s="17" t="e">
        <f t="shared" si="41"/>
        <v>#REF!</v>
      </c>
      <c r="L241" s="17">
        <f t="shared" si="42"/>
        <v>32.637599999999999</v>
      </c>
      <c r="M241" s="18" t="e">
        <f t="shared" si="43"/>
        <v>#REF!</v>
      </c>
      <c r="N241" s="18">
        <f t="shared" si="44"/>
        <v>35</v>
      </c>
      <c r="O241" s="19">
        <v>70</v>
      </c>
      <c r="P241" s="19">
        <v>35</v>
      </c>
      <c r="Q241" s="20" t="e">
        <f t="shared" si="45"/>
        <v>#REF!</v>
      </c>
      <c r="R241" s="23" t="e">
        <f t="shared" si="46"/>
        <v>#REF!</v>
      </c>
    </row>
    <row r="242" spans="1:18" s="3" customFormat="1" ht="13.5">
      <c r="A242" s="3" t="s">
        <v>3858</v>
      </c>
      <c r="B242" s="13">
        <f t="shared" si="40"/>
        <v>2.35</v>
      </c>
      <c r="C242" s="13">
        <v>2350</v>
      </c>
      <c r="D242" s="13"/>
      <c r="E242" s="14" t="s">
        <v>3823</v>
      </c>
      <c r="F242" s="13" t="e">
        <f>#REF!</f>
        <v>#REF!</v>
      </c>
      <c r="G242" s="15" t="e">
        <f>#REF!</f>
        <v>#REF!</v>
      </c>
      <c r="H242" s="16">
        <f t="shared" si="51"/>
        <v>32.637599999999999</v>
      </c>
      <c r="I242" s="16"/>
      <c r="J242" s="16">
        <v>0</v>
      </c>
      <c r="K242" s="17" t="e">
        <f t="shared" si="41"/>
        <v>#REF!</v>
      </c>
      <c r="L242" s="17">
        <f t="shared" si="42"/>
        <v>32.637599999999999</v>
      </c>
      <c r="M242" s="18" t="e">
        <f t="shared" si="43"/>
        <v>#REF!</v>
      </c>
      <c r="N242" s="18">
        <f t="shared" si="44"/>
        <v>35</v>
      </c>
      <c r="O242" s="19">
        <v>70</v>
      </c>
      <c r="P242" s="19">
        <v>35</v>
      </c>
      <c r="Q242" s="20" t="e">
        <f t="shared" si="45"/>
        <v>#REF!</v>
      </c>
      <c r="R242" s="23" t="e">
        <f t="shared" si="46"/>
        <v>#REF!</v>
      </c>
    </row>
    <row r="243" spans="1:18" s="3" customFormat="1" ht="13.5">
      <c r="A243" s="3" t="s">
        <v>3858</v>
      </c>
      <c r="B243" s="13">
        <f t="shared" si="40"/>
        <v>2.36</v>
      </c>
      <c r="C243" s="13">
        <v>2360</v>
      </c>
      <c r="D243" s="13"/>
      <c r="E243" s="14" t="s">
        <v>3823</v>
      </c>
      <c r="F243" s="13" t="e">
        <f>#REF!</f>
        <v>#REF!</v>
      </c>
      <c r="G243" s="15" t="e">
        <f>#REF!</f>
        <v>#REF!</v>
      </c>
      <c r="H243" s="16">
        <f t="shared" si="51"/>
        <v>32.637599999999999</v>
      </c>
      <c r="I243" s="16"/>
      <c r="J243" s="16">
        <v>0</v>
      </c>
      <c r="K243" s="17" t="e">
        <f t="shared" si="41"/>
        <v>#REF!</v>
      </c>
      <c r="L243" s="17">
        <f t="shared" si="42"/>
        <v>32.637599999999999</v>
      </c>
      <c r="M243" s="18" t="e">
        <f t="shared" si="43"/>
        <v>#REF!</v>
      </c>
      <c r="N243" s="18">
        <f t="shared" si="44"/>
        <v>35</v>
      </c>
      <c r="O243" s="19">
        <v>70</v>
      </c>
      <c r="P243" s="19">
        <v>35</v>
      </c>
      <c r="Q243" s="20" t="e">
        <f t="shared" si="45"/>
        <v>#REF!</v>
      </c>
      <c r="R243" s="23" t="e">
        <f t="shared" si="46"/>
        <v>#REF!</v>
      </c>
    </row>
    <row r="244" spans="1:18" s="3" customFormat="1" ht="13.5">
      <c r="A244" s="3" t="s">
        <v>3858</v>
      </c>
      <c r="B244" s="13">
        <f t="shared" si="40"/>
        <v>2.37</v>
      </c>
      <c r="C244" s="13">
        <v>2370</v>
      </c>
      <c r="D244" s="13"/>
      <c r="E244" s="14" t="s">
        <v>3823</v>
      </c>
      <c r="F244" s="13" t="e">
        <f>#REF!</f>
        <v>#REF!</v>
      </c>
      <c r="G244" s="15" t="e">
        <f>#REF!</f>
        <v>#REF!</v>
      </c>
      <c r="H244" s="16">
        <f t="shared" si="51"/>
        <v>32.637599999999999</v>
      </c>
      <c r="I244" s="16"/>
      <c r="J244" s="16">
        <v>0</v>
      </c>
      <c r="K244" s="17" t="e">
        <f t="shared" si="41"/>
        <v>#REF!</v>
      </c>
      <c r="L244" s="17">
        <f t="shared" si="42"/>
        <v>32.637599999999999</v>
      </c>
      <c r="M244" s="18" t="e">
        <f t="shared" si="43"/>
        <v>#REF!</v>
      </c>
      <c r="N244" s="18">
        <f t="shared" si="44"/>
        <v>35</v>
      </c>
      <c r="O244" s="19">
        <v>70</v>
      </c>
      <c r="P244" s="19">
        <v>35</v>
      </c>
      <c r="Q244" s="20" t="e">
        <f t="shared" si="45"/>
        <v>#REF!</v>
      </c>
      <c r="R244" s="23" t="e">
        <f t="shared" si="46"/>
        <v>#REF!</v>
      </c>
    </row>
    <row r="245" spans="1:18" s="3" customFormat="1" ht="13.5">
      <c r="A245" s="3" t="s">
        <v>3858</v>
      </c>
      <c r="B245" s="13">
        <f t="shared" si="40"/>
        <v>2.38</v>
      </c>
      <c r="C245" s="13">
        <v>2380</v>
      </c>
      <c r="D245" s="13"/>
      <c r="E245" s="14" t="s">
        <v>3823</v>
      </c>
      <c r="F245" s="13" t="e">
        <f>#REF!</f>
        <v>#REF!</v>
      </c>
      <c r="G245" s="15" t="e">
        <f>#REF!</f>
        <v>#REF!</v>
      </c>
      <c r="H245" s="16">
        <f t="shared" si="51"/>
        <v>32.637599999999999</v>
      </c>
      <c r="I245" s="16"/>
      <c r="J245" s="16">
        <v>0</v>
      </c>
      <c r="K245" s="17" t="e">
        <f t="shared" si="41"/>
        <v>#REF!</v>
      </c>
      <c r="L245" s="17">
        <f t="shared" si="42"/>
        <v>32.637599999999999</v>
      </c>
      <c r="M245" s="18" t="e">
        <f t="shared" si="43"/>
        <v>#REF!</v>
      </c>
      <c r="N245" s="18">
        <f t="shared" si="44"/>
        <v>35</v>
      </c>
      <c r="O245" s="19">
        <v>70</v>
      </c>
      <c r="P245" s="19">
        <v>35</v>
      </c>
      <c r="Q245" s="20" t="e">
        <f t="shared" si="45"/>
        <v>#REF!</v>
      </c>
      <c r="R245" s="23" t="e">
        <f t="shared" si="46"/>
        <v>#REF!</v>
      </c>
    </row>
    <row r="246" spans="1:18" s="3" customFormat="1" ht="13.5">
      <c r="A246" s="3" t="s">
        <v>3858</v>
      </c>
      <c r="B246" s="13">
        <f t="shared" si="40"/>
        <v>2.39</v>
      </c>
      <c r="C246" s="13">
        <v>2390</v>
      </c>
      <c r="D246" s="13"/>
      <c r="E246" s="14" t="s">
        <v>3823</v>
      </c>
      <c r="F246" s="13" t="e">
        <f>#REF!</f>
        <v>#REF!</v>
      </c>
      <c r="G246" s="15" t="e">
        <f>#REF!</f>
        <v>#REF!</v>
      </c>
      <c r="H246" s="16">
        <f t="shared" si="51"/>
        <v>32.637599999999999</v>
      </c>
      <c r="I246" s="16"/>
      <c r="J246" s="16">
        <v>0</v>
      </c>
      <c r="K246" s="17" t="e">
        <f t="shared" si="41"/>
        <v>#REF!</v>
      </c>
      <c r="L246" s="17">
        <f t="shared" si="42"/>
        <v>32.637599999999999</v>
      </c>
      <c r="M246" s="18" t="e">
        <f t="shared" si="43"/>
        <v>#REF!</v>
      </c>
      <c r="N246" s="18">
        <f t="shared" si="44"/>
        <v>35</v>
      </c>
      <c r="O246" s="19">
        <v>70</v>
      </c>
      <c r="P246" s="19">
        <v>35</v>
      </c>
      <c r="Q246" s="20" t="e">
        <f t="shared" si="45"/>
        <v>#REF!</v>
      </c>
      <c r="R246" s="23" t="e">
        <f t="shared" si="46"/>
        <v>#REF!</v>
      </c>
    </row>
    <row r="247" spans="1:18" s="3" customFormat="1" ht="13.5">
      <c r="A247" s="3" t="s">
        <v>3858</v>
      </c>
      <c r="B247" s="13">
        <f t="shared" si="40"/>
        <v>2.4</v>
      </c>
      <c r="C247" s="13">
        <v>2400</v>
      </c>
      <c r="D247" s="13"/>
      <c r="E247" s="14" t="s">
        <v>3823</v>
      </c>
      <c r="F247" s="13" t="e">
        <f>#REF!</f>
        <v>#REF!</v>
      </c>
      <c r="G247" s="15" t="e">
        <f>#REF!</f>
        <v>#REF!</v>
      </c>
      <c r="H247" s="16">
        <f t="shared" si="51"/>
        <v>32.637599999999999</v>
      </c>
      <c r="I247" s="16"/>
      <c r="J247" s="16">
        <v>0</v>
      </c>
      <c r="K247" s="17" t="e">
        <f t="shared" si="41"/>
        <v>#REF!</v>
      </c>
      <c r="L247" s="17">
        <f t="shared" si="42"/>
        <v>32.637599999999999</v>
      </c>
      <c r="M247" s="18" t="e">
        <f t="shared" si="43"/>
        <v>#REF!</v>
      </c>
      <c r="N247" s="18">
        <f t="shared" si="44"/>
        <v>35</v>
      </c>
      <c r="O247" s="19">
        <v>70</v>
      </c>
      <c r="P247" s="19">
        <v>35</v>
      </c>
      <c r="Q247" s="20" t="e">
        <f t="shared" si="45"/>
        <v>#REF!</v>
      </c>
      <c r="R247" s="23" t="e">
        <f t="shared" si="46"/>
        <v>#REF!</v>
      </c>
    </row>
    <row r="248" spans="1:18" s="3" customFormat="1" ht="13.5">
      <c r="A248" s="3" t="s">
        <v>3858</v>
      </c>
      <c r="B248" s="13">
        <f t="shared" si="40"/>
        <v>2.41</v>
      </c>
      <c r="C248" s="13">
        <v>2410</v>
      </c>
      <c r="D248" s="13"/>
      <c r="E248" s="14" t="s">
        <v>3823</v>
      </c>
      <c r="F248" s="13" t="e">
        <f>#REF!</f>
        <v>#REF!</v>
      </c>
      <c r="G248" s="15" t="e">
        <f>#REF!</f>
        <v>#REF!</v>
      </c>
      <c r="H248" s="16">
        <f t="shared" si="51"/>
        <v>32.637599999999999</v>
      </c>
      <c r="I248" s="16"/>
      <c r="J248" s="16">
        <v>0</v>
      </c>
      <c r="K248" s="17" t="e">
        <f t="shared" si="41"/>
        <v>#REF!</v>
      </c>
      <c r="L248" s="17">
        <f t="shared" si="42"/>
        <v>32.637599999999999</v>
      </c>
      <c r="M248" s="18" t="e">
        <f t="shared" si="43"/>
        <v>#REF!</v>
      </c>
      <c r="N248" s="18">
        <f t="shared" si="44"/>
        <v>35</v>
      </c>
      <c r="O248" s="19">
        <v>70</v>
      </c>
      <c r="P248" s="19">
        <v>35</v>
      </c>
      <c r="Q248" s="20" t="e">
        <f t="shared" si="45"/>
        <v>#REF!</v>
      </c>
      <c r="R248" s="23" t="e">
        <f t="shared" si="46"/>
        <v>#REF!</v>
      </c>
    </row>
    <row r="249" spans="1:18" s="3" customFormat="1" ht="13.5">
      <c r="A249" s="3" t="s">
        <v>3858</v>
      </c>
      <c r="B249" s="13">
        <f t="shared" si="40"/>
        <v>2.42</v>
      </c>
      <c r="C249" s="13">
        <v>2420</v>
      </c>
      <c r="D249" s="13"/>
      <c r="E249" s="14" t="s">
        <v>3823</v>
      </c>
      <c r="F249" s="13" t="e">
        <f>#REF!</f>
        <v>#REF!</v>
      </c>
      <c r="G249" s="15" t="e">
        <f>#REF!</f>
        <v>#REF!</v>
      </c>
      <c r="H249" s="16">
        <f t="shared" si="51"/>
        <v>32.637599999999999</v>
      </c>
      <c r="I249" s="16"/>
      <c r="J249" s="16">
        <v>0</v>
      </c>
      <c r="K249" s="17" t="e">
        <f t="shared" si="41"/>
        <v>#REF!</v>
      </c>
      <c r="L249" s="17">
        <f t="shared" si="42"/>
        <v>32.637599999999999</v>
      </c>
      <c r="M249" s="18" t="e">
        <f t="shared" si="43"/>
        <v>#REF!</v>
      </c>
      <c r="N249" s="18">
        <f t="shared" si="44"/>
        <v>35</v>
      </c>
      <c r="O249" s="19">
        <v>70</v>
      </c>
      <c r="P249" s="19">
        <v>35</v>
      </c>
      <c r="Q249" s="20" t="e">
        <f t="shared" si="45"/>
        <v>#REF!</v>
      </c>
      <c r="R249" s="23" t="e">
        <f t="shared" si="46"/>
        <v>#REF!</v>
      </c>
    </row>
    <row r="250" spans="1:18" s="3" customFormat="1" ht="13.5">
      <c r="A250" s="3" t="s">
        <v>3858</v>
      </c>
      <c r="B250" s="13">
        <f t="shared" si="40"/>
        <v>2.4300000000000002</v>
      </c>
      <c r="C250" s="13">
        <v>2430</v>
      </c>
      <c r="D250" s="13"/>
      <c r="E250" s="14" t="s">
        <v>3823</v>
      </c>
      <c r="F250" s="13" t="e">
        <f>#REF!</f>
        <v>#REF!</v>
      </c>
      <c r="G250" s="15" t="e">
        <f>#REF!</f>
        <v>#REF!</v>
      </c>
      <c r="H250" s="16">
        <f t="shared" ref="H250:H259" si="52">(3.79*0.2+5.02*0.4+5.89*0.3)*7.2</f>
        <v>32.637599999999999</v>
      </c>
      <c r="I250" s="16"/>
      <c r="J250" s="16">
        <v>0</v>
      </c>
      <c r="K250" s="17" t="e">
        <f t="shared" si="41"/>
        <v>#REF!</v>
      </c>
      <c r="L250" s="17">
        <f t="shared" si="42"/>
        <v>32.637599999999999</v>
      </c>
      <c r="M250" s="18" t="e">
        <f t="shared" si="43"/>
        <v>#REF!</v>
      </c>
      <c r="N250" s="18">
        <f t="shared" si="44"/>
        <v>35</v>
      </c>
      <c r="O250" s="19">
        <v>70</v>
      </c>
      <c r="P250" s="19">
        <v>35</v>
      </c>
      <c r="Q250" s="20" t="e">
        <f t="shared" si="45"/>
        <v>#REF!</v>
      </c>
      <c r="R250" s="23" t="e">
        <f t="shared" si="46"/>
        <v>#REF!</v>
      </c>
    </row>
    <row r="251" spans="1:18" s="3" customFormat="1" ht="13.5">
      <c r="A251" s="3" t="s">
        <v>3858</v>
      </c>
      <c r="B251" s="13">
        <f t="shared" si="40"/>
        <v>2.44</v>
      </c>
      <c r="C251" s="13">
        <v>2440</v>
      </c>
      <c r="D251" s="13"/>
      <c r="E251" s="14" t="s">
        <v>3823</v>
      </c>
      <c r="F251" s="13" t="e">
        <f>#REF!</f>
        <v>#REF!</v>
      </c>
      <c r="G251" s="15" t="e">
        <f>#REF!</f>
        <v>#REF!</v>
      </c>
      <c r="H251" s="16">
        <f t="shared" si="52"/>
        <v>32.637599999999999</v>
      </c>
      <c r="I251" s="16"/>
      <c r="J251" s="16">
        <v>0</v>
      </c>
      <c r="K251" s="17" t="e">
        <f t="shared" si="41"/>
        <v>#REF!</v>
      </c>
      <c r="L251" s="17">
        <f t="shared" si="42"/>
        <v>32.637599999999999</v>
      </c>
      <c r="M251" s="18" t="e">
        <f t="shared" si="43"/>
        <v>#REF!</v>
      </c>
      <c r="N251" s="18">
        <f t="shared" si="44"/>
        <v>35</v>
      </c>
      <c r="O251" s="19">
        <v>70</v>
      </c>
      <c r="P251" s="19">
        <v>35</v>
      </c>
      <c r="Q251" s="20" t="e">
        <f t="shared" si="45"/>
        <v>#REF!</v>
      </c>
      <c r="R251" s="23" t="e">
        <f t="shared" si="46"/>
        <v>#REF!</v>
      </c>
    </row>
    <row r="252" spans="1:18" s="3" customFormat="1" ht="13.5">
      <c r="A252" s="3" t="s">
        <v>3858</v>
      </c>
      <c r="B252" s="13">
        <f t="shared" si="40"/>
        <v>2.4500000000000002</v>
      </c>
      <c r="C252" s="13">
        <v>2450</v>
      </c>
      <c r="D252" s="13"/>
      <c r="E252" s="14" t="s">
        <v>3823</v>
      </c>
      <c r="F252" s="13" t="e">
        <f>#REF!</f>
        <v>#REF!</v>
      </c>
      <c r="G252" s="15" t="e">
        <f>#REF!</f>
        <v>#REF!</v>
      </c>
      <c r="H252" s="16">
        <f t="shared" si="52"/>
        <v>32.637599999999999</v>
      </c>
      <c r="I252" s="16"/>
      <c r="J252" s="16">
        <v>0</v>
      </c>
      <c r="K252" s="17" t="e">
        <f t="shared" si="41"/>
        <v>#REF!</v>
      </c>
      <c r="L252" s="17">
        <f t="shared" si="42"/>
        <v>32.637599999999999</v>
      </c>
      <c r="M252" s="18" t="e">
        <f t="shared" si="43"/>
        <v>#REF!</v>
      </c>
      <c r="N252" s="18">
        <f t="shared" si="44"/>
        <v>35</v>
      </c>
      <c r="O252" s="19">
        <v>70</v>
      </c>
      <c r="P252" s="19">
        <v>35</v>
      </c>
      <c r="Q252" s="20" t="e">
        <f t="shared" si="45"/>
        <v>#REF!</v>
      </c>
      <c r="R252" s="23" t="e">
        <f t="shared" si="46"/>
        <v>#REF!</v>
      </c>
    </row>
    <row r="253" spans="1:18" s="3" customFormat="1" ht="13.5">
      <c r="A253" s="3" t="s">
        <v>3858</v>
      </c>
      <c r="B253" s="13">
        <f t="shared" si="40"/>
        <v>2.46</v>
      </c>
      <c r="C253" s="13">
        <v>2460</v>
      </c>
      <c r="D253" s="13"/>
      <c r="E253" s="14" t="s">
        <v>3823</v>
      </c>
      <c r="F253" s="13" t="e">
        <f>#REF!</f>
        <v>#REF!</v>
      </c>
      <c r="G253" s="15" t="e">
        <f>#REF!</f>
        <v>#REF!</v>
      </c>
      <c r="H253" s="16">
        <f t="shared" si="52"/>
        <v>32.637599999999999</v>
      </c>
      <c r="I253" s="16"/>
      <c r="J253" s="16">
        <v>0</v>
      </c>
      <c r="K253" s="17" t="e">
        <f t="shared" si="41"/>
        <v>#REF!</v>
      </c>
      <c r="L253" s="17">
        <f t="shared" si="42"/>
        <v>32.637599999999999</v>
      </c>
      <c r="M253" s="18" t="e">
        <f t="shared" si="43"/>
        <v>#REF!</v>
      </c>
      <c r="N253" s="18">
        <f t="shared" si="44"/>
        <v>35</v>
      </c>
      <c r="O253" s="19">
        <v>70</v>
      </c>
      <c r="P253" s="19">
        <v>35</v>
      </c>
      <c r="Q253" s="20" t="e">
        <f t="shared" si="45"/>
        <v>#REF!</v>
      </c>
      <c r="R253" s="23" t="e">
        <f t="shared" si="46"/>
        <v>#REF!</v>
      </c>
    </row>
    <row r="254" spans="1:18" s="3" customFormat="1" ht="13.5">
      <c r="A254" s="3" t="s">
        <v>3858</v>
      </c>
      <c r="B254" s="13">
        <f t="shared" si="40"/>
        <v>2.4700000000000002</v>
      </c>
      <c r="C254" s="13">
        <v>2470</v>
      </c>
      <c r="D254" s="13"/>
      <c r="E254" s="14" t="s">
        <v>3823</v>
      </c>
      <c r="F254" s="13" t="e">
        <f>#REF!</f>
        <v>#REF!</v>
      </c>
      <c r="G254" s="15" t="e">
        <f>#REF!</f>
        <v>#REF!</v>
      </c>
      <c r="H254" s="16">
        <f t="shared" si="52"/>
        <v>32.637599999999999</v>
      </c>
      <c r="I254" s="16"/>
      <c r="J254" s="16">
        <v>0</v>
      </c>
      <c r="K254" s="17" t="e">
        <f t="shared" si="41"/>
        <v>#REF!</v>
      </c>
      <c r="L254" s="17">
        <f t="shared" si="42"/>
        <v>32.637599999999999</v>
      </c>
      <c r="M254" s="18" t="e">
        <f t="shared" si="43"/>
        <v>#REF!</v>
      </c>
      <c r="N254" s="18">
        <f t="shared" si="44"/>
        <v>35</v>
      </c>
      <c r="O254" s="19">
        <v>70</v>
      </c>
      <c r="P254" s="19">
        <v>35</v>
      </c>
      <c r="Q254" s="20" t="e">
        <f t="shared" si="45"/>
        <v>#REF!</v>
      </c>
      <c r="R254" s="23" t="e">
        <f t="shared" si="46"/>
        <v>#REF!</v>
      </c>
    </row>
    <row r="255" spans="1:18" s="3" customFormat="1" ht="13.5">
      <c r="A255" s="3" t="s">
        <v>3858</v>
      </c>
      <c r="B255" s="13">
        <f t="shared" si="40"/>
        <v>2.48</v>
      </c>
      <c r="C255" s="13">
        <v>2480</v>
      </c>
      <c r="D255" s="13"/>
      <c r="E255" s="14" t="s">
        <v>3823</v>
      </c>
      <c r="F255" s="13" t="e">
        <f>#REF!</f>
        <v>#REF!</v>
      </c>
      <c r="G255" s="15" t="e">
        <f>#REF!</f>
        <v>#REF!</v>
      </c>
      <c r="H255" s="16">
        <f t="shared" si="52"/>
        <v>32.637599999999999</v>
      </c>
      <c r="I255" s="16"/>
      <c r="J255" s="16">
        <v>0</v>
      </c>
      <c r="K255" s="17" t="e">
        <f t="shared" si="41"/>
        <v>#REF!</v>
      </c>
      <c r="L255" s="17">
        <f t="shared" si="42"/>
        <v>32.637599999999999</v>
      </c>
      <c r="M255" s="18" t="e">
        <f t="shared" si="43"/>
        <v>#REF!</v>
      </c>
      <c r="N255" s="18">
        <f t="shared" si="44"/>
        <v>35</v>
      </c>
      <c r="O255" s="19">
        <v>70</v>
      </c>
      <c r="P255" s="19">
        <v>35</v>
      </c>
      <c r="Q255" s="20" t="e">
        <f t="shared" si="45"/>
        <v>#REF!</v>
      </c>
      <c r="R255" s="23" t="e">
        <f t="shared" si="46"/>
        <v>#REF!</v>
      </c>
    </row>
    <row r="256" spans="1:18" s="3" customFormat="1" ht="13.5">
      <c r="A256" s="3" t="s">
        <v>3858</v>
      </c>
      <c r="B256" s="13">
        <f t="shared" si="40"/>
        <v>2.4900000000000002</v>
      </c>
      <c r="C256" s="13">
        <v>2490</v>
      </c>
      <c r="D256" s="13"/>
      <c r="E256" s="14" t="s">
        <v>3823</v>
      </c>
      <c r="F256" s="13" t="e">
        <f>#REF!</f>
        <v>#REF!</v>
      </c>
      <c r="G256" s="15" t="e">
        <f>#REF!</f>
        <v>#REF!</v>
      </c>
      <c r="H256" s="16">
        <f t="shared" si="52"/>
        <v>32.637599999999999</v>
      </c>
      <c r="I256" s="16"/>
      <c r="J256" s="16">
        <v>0</v>
      </c>
      <c r="K256" s="17" t="e">
        <f t="shared" si="41"/>
        <v>#REF!</v>
      </c>
      <c r="L256" s="17">
        <f t="shared" si="42"/>
        <v>32.637599999999999</v>
      </c>
      <c r="M256" s="18" t="e">
        <f t="shared" si="43"/>
        <v>#REF!</v>
      </c>
      <c r="N256" s="18">
        <f t="shared" si="44"/>
        <v>35</v>
      </c>
      <c r="O256" s="19">
        <v>70</v>
      </c>
      <c r="P256" s="19">
        <v>35</v>
      </c>
      <c r="Q256" s="20" t="e">
        <f t="shared" si="45"/>
        <v>#REF!</v>
      </c>
      <c r="R256" s="23" t="e">
        <f t="shared" si="46"/>
        <v>#REF!</v>
      </c>
    </row>
    <row r="257" spans="1:18" s="3" customFormat="1" ht="13.5">
      <c r="A257" s="3" t="s">
        <v>3858</v>
      </c>
      <c r="B257" s="13">
        <f t="shared" si="40"/>
        <v>2.5</v>
      </c>
      <c r="C257" s="13">
        <v>2500</v>
      </c>
      <c r="D257" s="13"/>
      <c r="E257" s="14" t="s">
        <v>3823</v>
      </c>
      <c r="F257" s="13" t="e">
        <f>#REF!</f>
        <v>#REF!</v>
      </c>
      <c r="G257" s="15" t="e">
        <f>#REF!</f>
        <v>#REF!</v>
      </c>
      <c r="H257" s="16">
        <f t="shared" si="52"/>
        <v>32.637599999999999</v>
      </c>
      <c r="I257" s="16"/>
      <c r="J257" s="16">
        <v>0</v>
      </c>
      <c r="K257" s="17" t="e">
        <f t="shared" si="41"/>
        <v>#REF!</v>
      </c>
      <c r="L257" s="17">
        <f t="shared" si="42"/>
        <v>32.637599999999999</v>
      </c>
      <c r="M257" s="18" t="e">
        <f t="shared" si="43"/>
        <v>#REF!</v>
      </c>
      <c r="N257" s="18">
        <f t="shared" si="44"/>
        <v>35</v>
      </c>
      <c r="O257" s="19">
        <v>70</v>
      </c>
      <c r="P257" s="19">
        <v>35</v>
      </c>
      <c r="Q257" s="20" t="e">
        <f t="shared" si="45"/>
        <v>#REF!</v>
      </c>
      <c r="R257" s="23" t="e">
        <f t="shared" si="46"/>
        <v>#REF!</v>
      </c>
    </row>
    <row r="258" spans="1:18" s="3" customFormat="1" ht="13.5">
      <c r="A258" s="3" t="s">
        <v>3858</v>
      </c>
      <c r="B258" s="13">
        <f t="shared" si="40"/>
        <v>2.5099999999999998</v>
      </c>
      <c r="C258" s="13">
        <v>2510</v>
      </c>
      <c r="D258" s="13"/>
      <c r="E258" s="14" t="s">
        <v>3823</v>
      </c>
      <c r="F258" s="13" t="e">
        <f>#REF!</f>
        <v>#REF!</v>
      </c>
      <c r="G258" s="15" t="e">
        <f>#REF!</f>
        <v>#REF!</v>
      </c>
      <c r="H258" s="16">
        <f t="shared" si="52"/>
        <v>32.637599999999999</v>
      </c>
      <c r="I258" s="16"/>
      <c r="J258" s="16">
        <v>0</v>
      </c>
      <c r="K258" s="17" t="e">
        <f t="shared" si="41"/>
        <v>#REF!</v>
      </c>
      <c r="L258" s="17">
        <f t="shared" si="42"/>
        <v>32.637599999999999</v>
      </c>
      <c r="M258" s="18" t="e">
        <f t="shared" si="43"/>
        <v>#REF!</v>
      </c>
      <c r="N258" s="18">
        <f t="shared" si="44"/>
        <v>35</v>
      </c>
      <c r="O258" s="19">
        <v>70</v>
      </c>
      <c r="P258" s="19">
        <v>35</v>
      </c>
      <c r="Q258" s="20" t="e">
        <f t="shared" si="45"/>
        <v>#REF!</v>
      </c>
      <c r="R258" s="23" t="e">
        <f t="shared" si="46"/>
        <v>#REF!</v>
      </c>
    </row>
    <row r="259" spans="1:18" s="3" customFormat="1" ht="13.5">
      <c r="A259" s="3" t="s">
        <v>3858</v>
      </c>
      <c r="B259" s="13">
        <f t="shared" si="40"/>
        <v>2.52</v>
      </c>
      <c r="C259" s="13">
        <v>2520</v>
      </c>
      <c r="D259" s="13"/>
      <c r="E259" s="14" t="s">
        <v>3823</v>
      </c>
      <c r="F259" s="13" t="e">
        <f>#REF!</f>
        <v>#REF!</v>
      </c>
      <c r="G259" s="15" t="e">
        <f>#REF!</f>
        <v>#REF!</v>
      </c>
      <c r="H259" s="16">
        <f t="shared" si="52"/>
        <v>32.637599999999999</v>
      </c>
      <c r="I259" s="16"/>
      <c r="J259" s="16">
        <v>0</v>
      </c>
      <c r="K259" s="17" t="e">
        <f t="shared" si="41"/>
        <v>#REF!</v>
      </c>
      <c r="L259" s="17">
        <f t="shared" si="42"/>
        <v>32.637599999999999</v>
      </c>
      <c r="M259" s="18" t="e">
        <f t="shared" si="43"/>
        <v>#REF!</v>
      </c>
      <c r="N259" s="18">
        <f t="shared" si="44"/>
        <v>35</v>
      </c>
      <c r="O259" s="19">
        <v>70</v>
      </c>
      <c r="P259" s="19">
        <v>35</v>
      </c>
      <c r="Q259" s="20" t="e">
        <f t="shared" si="45"/>
        <v>#REF!</v>
      </c>
      <c r="R259" s="23" t="e">
        <f t="shared" si="46"/>
        <v>#REF!</v>
      </c>
    </row>
    <row r="260" spans="1:18" s="3" customFormat="1" ht="13.5">
      <c r="A260" s="3" t="s">
        <v>3858</v>
      </c>
      <c r="B260" s="13">
        <f t="shared" si="40"/>
        <v>2.5299999999999998</v>
      </c>
      <c r="C260" s="13">
        <v>2530</v>
      </c>
      <c r="D260" s="13"/>
      <c r="E260" s="14" t="s">
        <v>3823</v>
      </c>
      <c r="F260" s="13" t="e">
        <f>#REF!</f>
        <v>#REF!</v>
      </c>
      <c r="G260" s="15" t="e">
        <f>#REF!</f>
        <v>#REF!</v>
      </c>
      <c r="H260" s="16">
        <f t="shared" ref="H260:H269" si="53">(3.79*0.2+5.02*0.4+5.89*0.3)*7.2</f>
        <v>32.637599999999999</v>
      </c>
      <c r="I260" s="16"/>
      <c r="J260" s="16">
        <v>0</v>
      </c>
      <c r="K260" s="17" t="e">
        <f t="shared" si="41"/>
        <v>#REF!</v>
      </c>
      <c r="L260" s="17">
        <f t="shared" si="42"/>
        <v>32.637599999999999</v>
      </c>
      <c r="M260" s="18" t="e">
        <f t="shared" si="43"/>
        <v>#REF!</v>
      </c>
      <c r="N260" s="18">
        <f t="shared" si="44"/>
        <v>35</v>
      </c>
      <c r="O260" s="19">
        <v>70</v>
      </c>
      <c r="P260" s="19">
        <v>35</v>
      </c>
      <c r="Q260" s="20" t="e">
        <f t="shared" si="45"/>
        <v>#REF!</v>
      </c>
      <c r="R260" s="23" t="e">
        <f t="shared" si="46"/>
        <v>#REF!</v>
      </c>
    </row>
    <row r="261" spans="1:18" s="3" customFormat="1" ht="13.5">
      <c r="A261" s="3" t="s">
        <v>3858</v>
      </c>
      <c r="B261" s="13">
        <f t="shared" si="40"/>
        <v>2.54</v>
      </c>
      <c r="C261" s="13">
        <v>2540</v>
      </c>
      <c r="D261" s="13"/>
      <c r="E261" s="14" t="s">
        <v>3823</v>
      </c>
      <c r="F261" s="13" t="e">
        <f>#REF!</f>
        <v>#REF!</v>
      </c>
      <c r="G261" s="15" t="e">
        <f>#REF!</f>
        <v>#REF!</v>
      </c>
      <c r="H261" s="16">
        <f t="shared" si="53"/>
        <v>32.637599999999999</v>
      </c>
      <c r="I261" s="16"/>
      <c r="J261" s="16">
        <v>0</v>
      </c>
      <c r="K261" s="17" t="e">
        <f t="shared" si="41"/>
        <v>#REF!</v>
      </c>
      <c r="L261" s="17">
        <f t="shared" si="42"/>
        <v>32.637599999999999</v>
      </c>
      <c r="M261" s="18" t="e">
        <f t="shared" si="43"/>
        <v>#REF!</v>
      </c>
      <c r="N261" s="18">
        <f t="shared" si="44"/>
        <v>35</v>
      </c>
      <c r="O261" s="19">
        <v>70</v>
      </c>
      <c r="P261" s="19">
        <v>35</v>
      </c>
      <c r="Q261" s="20" t="e">
        <f t="shared" si="45"/>
        <v>#REF!</v>
      </c>
      <c r="R261" s="23" t="e">
        <f t="shared" si="46"/>
        <v>#REF!</v>
      </c>
    </row>
    <row r="262" spans="1:18" s="3" customFormat="1" ht="13.5">
      <c r="A262" s="3" t="s">
        <v>3858</v>
      </c>
      <c r="B262" s="13">
        <f t="shared" si="40"/>
        <v>2.5499999999999998</v>
      </c>
      <c r="C262" s="13">
        <v>2550</v>
      </c>
      <c r="D262" s="13"/>
      <c r="E262" s="14" t="s">
        <v>3823</v>
      </c>
      <c r="F262" s="13" t="e">
        <f>#REF!</f>
        <v>#REF!</v>
      </c>
      <c r="G262" s="15" t="e">
        <f>#REF!</f>
        <v>#REF!</v>
      </c>
      <c r="H262" s="16">
        <f t="shared" si="53"/>
        <v>32.637599999999999</v>
      </c>
      <c r="I262" s="16"/>
      <c r="J262" s="16">
        <v>0</v>
      </c>
      <c r="K262" s="17" t="e">
        <f t="shared" si="41"/>
        <v>#REF!</v>
      </c>
      <c r="L262" s="17">
        <f t="shared" si="42"/>
        <v>32.637599999999999</v>
      </c>
      <c r="M262" s="18" t="e">
        <f t="shared" si="43"/>
        <v>#REF!</v>
      </c>
      <c r="N262" s="18">
        <f t="shared" si="44"/>
        <v>35</v>
      </c>
      <c r="O262" s="19">
        <v>70</v>
      </c>
      <c r="P262" s="19">
        <v>35</v>
      </c>
      <c r="Q262" s="20" t="e">
        <f t="shared" si="45"/>
        <v>#REF!</v>
      </c>
      <c r="R262" s="23" t="e">
        <f t="shared" si="46"/>
        <v>#REF!</v>
      </c>
    </row>
    <row r="263" spans="1:18" s="3" customFormat="1" ht="13.5">
      <c r="A263" s="3" t="s">
        <v>3858</v>
      </c>
      <c r="B263" s="13">
        <f t="shared" ref="B263:B326" si="54">C263/1000</f>
        <v>2.56</v>
      </c>
      <c r="C263" s="13">
        <v>2560</v>
      </c>
      <c r="D263" s="13"/>
      <c r="E263" s="14" t="s">
        <v>3823</v>
      </c>
      <c r="F263" s="13" t="e">
        <f>#REF!</f>
        <v>#REF!</v>
      </c>
      <c r="G263" s="15" t="e">
        <f>#REF!</f>
        <v>#REF!</v>
      </c>
      <c r="H263" s="16">
        <f t="shared" si="53"/>
        <v>32.637599999999999</v>
      </c>
      <c r="I263" s="16"/>
      <c r="J263" s="16">
        <v>0</v>
      </c>
      <c r="K263" s="17" t="e">
        <f t="shared" ref="K263:K326" si="55">F263+G263</f>
        <v>#REF!</v>
      </c>
      <c r="L263" s="17">
        <f t="shared" ref="L263:L326" si="56">H263+I263+J263</f>
        <v>32.637599999999999</v>
      </c>
      <c r="M263" s="18" t="e">
        <f t="shared" ref="M263:M326" si="57">IF(B263&gt;0.05,((F263+G263)*B263+L263-N263)/B263,((F263+G263)*0.05+L263-N263)/0.05)</f>
        <v>#REF!</v>
      </c>
      <c r="N263" s="18">
        <f t="shared" ref="N263:N326" si="58">P263</f>
        <v>35</v>
      </c>
      <c r="O263" s="19">
        <v>70</v>
      </c>
      <c r="P263" s="19">
        <v>35</v>
      </c>
      <c r="Q263" s="20" t="e">
        <f t="shared" ref="Q263:Q326" si="59">IF(B263&gt;0.05,(O263-K263)*B263+P263-L263,(O263-K263)*0.05+P263-L263)</f>
        <v>#REF!</v>
      </c>
      <c r="R263" s="23" t="e">
        <f t="shared" ref="R263:R326" si="60">IF(B263&gt;0.05,Q263/(K263*B263+L263),Q263/(K263*0.05+L263))</f>
        <v>#REF!</v>
      </c>
    </row>
    <row r="264" spans="1:18" s="3" customFormat="1" ht="13.5">
      <c r="A264" s="3" t="s">
        <v>3858</v>
      </c>
      <c r="B264" s="13">
        <f t="shared" si="54"/>
        <v>2.57</v>
      </c>
      <c r="C264" s="13">
        <v>2570</v>
      </c>
      <c r="D264" s="13"/>
      <c r="E264" s="14" t="s">
        <v>3823</v>
      </c>
      <c r="F264" s="13" t="e">
        <f>#REF!</f>
        <v>#REF!</v>
      </c>
      <c r="G264" s="15" t="e">
        <f>#REF!</f>
        <v>#REF!</v>
      </c>
      <c r="H264" s="16">
        <f t="shared" si="53"/>
        <v>32.637599999999999</v>
      </c>
      <c r="I264" s="16"/>
      <c r="J264" s="16">
        <v>0</v>
      </c>
      <c r="K264" s="17" t="e">
        <f t="shared" si="55"/>
        <v>#REF!</v>
      </c>
      <c r="L264" s="17">
        <f t="shared" si="56"/>
        <v>32.637599999999999</v>
      </c>
      <c r="M264" s="18" t="e">
        <f t="shared" si="57"/>
        <v>#REF!</v>
      </c>
      <c r="N264" s="18">
        <f t="shared" si="58"/>
        <v>35</v>
      </c>
      <c r="O264" s="19">
        <v>70</v>
      </c>
      <c r="P264" s="19">
        <v>35</v>
      </c>
      <c r="Q264" s="20" t="e">
        <f t="shared" si="59"/>
        <v>#REF!</v>
      </c>
      <c r="R264" s="23" t="e">
        <f t="shared" si="60"/>
        <v>#REF!</v>
      </c>
    </row>
    <row r="265" spans="1:18" s="3" customFormat="1" ht="13.5">
      <c r="A265" s="3" t="s">
        <v>3858</v>
      </c>
      <c r="B265" s="13">
        <f t="shared" si="54"/>
        <v>2.58</v>
      </c>
      <c r="C265" s="13">
        <v>2580</v>
      </c>
      <c r="D265" s="13"/>
      <c r="E265" s="14" t="s">
        <v>3823</v>
      </c>
      <c r="F265" s="13" t="e">
        <f>#REF!</f>
        <v>#REF!</v>
      </c>
      <c r="G265" s="15" t="e">
        <f>#REF!</f>
        <v>#REF!</v>
      </c>
      <c r="H265" s="16">
        <f t="shared" si="53"/>
        <v>32.637599999999999</v>
      </c>
      <c r="I265" s="16"/>
      <c r="J265" s="16">
        <v>0</v>
      </c>
      <c r="K265" s="17" t="e">
        <f t="shared" si="55"/>
        <v>#REF!</v>
      </c>
      <c r="L265" s="17">
        <f t="shared" si="56"/>
        <v>32.637599999999999</v>
      </c>
      <c r="M265" s="18" t="e">
        <f t="shared" si="57"/>
        <v>#REF!</v>
      </c>
      <c r="N265" s="18">
        <f t="shared" si="58"/>
        <v>35</v>
      </c>
      <c r="O265" s="19">
        <v>70</v>
      </c>
      <c r="P265" s="19">
        <v>35</v>
      </c>
      <c r="Q265" s="20" t="e">
        <f t="shared" si="59"/>
        <v>#REF!</v>
      </c>
      <c r="R265" s="23" t="e">
        <f t="shared" si="60"/>
        <v>#REF!</v>
      </c>
    </row>
    <row r="266" spans="1:18" s="3" customFormat="1" ht="13.5">
      <c r="A266" s="3" t="s">
        <v>3858</v>
      </c>
      <c r="B266" s="13">
        <f t="shared" si="54"/>
        <v>2.59</v>
      </c>
      <c r="C266" s="13">
        <v>2590</v>
      </c>
      <c r="D266" s="13"/>
      <c r="E266" s="14" t="s">
        <v>3823</v>
      </c>
      <c r="F266" s="13" t="e">
        <f>#REF!</f>
        <v>#REF!</v>
      </c>
      <c r="G266" s="15" t="e">
        <f>#REF!</f>
        <v>#REF!</v>
      </c>
      <c r="H266" s="16">
        <f t="shared" si="53"/>
        <v>32.637599999999999</v>
      </c>
      <c r="I266" s="16"/>
      <c r="J266" s="16">
        <v>0</v>
      </c>
      <c r="K266" s="17" t="e">
        <f t="shared" si="55"/>
        <v>#REF!</v>
      </c>
      <c r="L266" s="17">
        <f t="shared" si="56"/>
        <v>32.637599999999999</v>
      </c>
      <c r="M266" s="18" t="e">
        <f t="shared" si="57"/>
        <v>#REF!</v>
      </c>
      <c r="N266" s="18">
        <f t="shared" si="58"/>
        <v>35</v>
      </c>
      <c r="O266" s="19">
        <v>70</v>
      </c>
      <c r="P266" s="19">
        <v>35</v>
      </c>
      <c r="Q266" s="20" t="e">
        <f t="shared" si="59"/>
        <v>#REF!</v>
      </c>
      <c r="R266" s="23" t="e">
        <f t="shared" si="60"/>
        <v>#REF!</v>
      </c>
    </row>
    <row r="267" spans="1:18" s="3" customFormat="1" ht="13.5">
      <c r="A267" s="3" t="s">
        <v>3858</v>
      </c>
      <c r="B267" s="13">
        <f t="shared" si="54"/>
        <v>2.6</v>
      </c>
      <c r="C267" s="13">
        <v>2600</v>
      </c>
      <c r="D267" s="13"/>
      <c r="E267" s="14" t="s">
        <v>3823</v>
      </c>
      <c r="F267" s="13" t="e">
        <f>#REF!</f>
        <v>#REF!</v>
      </c>
      <c r="G267" s="15" t="e">
        <f>#REF!</f>
        <v>#REF!</v>
      </c>
      <c r="H267" s="16">
        <f t="shared" si="53"/>
        <v>32.637599999999999</v>
      </c>
      <c r="I267" s="16"/>
      <c r="J267" s="16">
        <v>0</v>
      </c>
      <c r="K267" s="17" t="e">
        <f t="shared" si="55"/>
        <v>#REF!</v>
      </c>
      <c r="L267" s="17">
        <f t="shared" si="56"/>
        <v>32.637599999999999</v>
      </c>
      <c r="M267" s="18" t="e">
        <f t="shared" si="57"/>
        <v>#REF!</v>
      </c>
      <c r="N267" s="18">
        <f t="shared" si="58"/>
        <v>35</v>
      </c>
      <c r="O267" s="19">
        <v>70</v>
      </c>
      <c r="P267" s="19">
        <v>35</v>
      </c>
      <c r="Q267" s="20" t="e">
        <f t="shared" si="59"/>
        <v>#REF!</v>
      </c>
      <c r="R267" s="23" t="e">
        <f t="shared" si="60"/>
        <v>#REF!</v>
      </c>
    </row>
    <row r="268" spans="1:18" s="3" customFormat="1" ht="13.5">
      <c r="A268" s="3" t="s">
        <v>3858</v>
      </c>
      <c r="B268" s="13">
        <f t="shared" si="54"/>
        <v>2.61</v>
      </c>
      <c r="C268" s="13">
        <v>2610</v>
      </c>
      <c r="D268" s="13"/>
      <c r="E268" s="14" t="s">
        <v>3823</v>
      </c>
      <c r="F268" s="13" t="e">
        <f>#REF!</f>
        <v>#REF!</v>
      </c>
      <c r="G268" s="15" t="e">
        <f>#REF!</f>
        <v>#REF!</v>
      </c>
      <c r="H268" s="16">
        <f t="shared" si="53"/>
        <v>32.637599999999999</v>
      </c>
      <c r="I268" s="16"/>
      <c r="J268" s="16">
        <v>0</v>
      </c>
      <c r="K268" s="17" t="e">
        <f t="shared" si="55"/>
        <v>#REF!</v>
      </c>
      <c r="L268" s="17">
        <f t="shared" si="56"/>
        <v>32.637599999999999</v>
      </c>
      <c r="M268" s="18" t="e">
        <f t="shared" si="57"/>
        <v>#REF!</v>
      </c>
      <c r="N268" s="18">
        <f t="shared" si="58"/>
        <v>35</v>
      </c>
      <c r="O268" s="19">
        <v>70</v>
      </c>
      <c r="P268" s="19">
        <v>35</v>
      </c>
      <c r="Q268" s="20" t="e">
        <f t="shared" si="59"/>
        <v>#REF!</v>
      </c>
      <c r="R268" s="23" t="e">
        <f t="shared" si="60"/>
        <v>#REF!</v>
      </c>
    </row>
    <row r="269" spans="1:18" s="3" customFormat="1" ht="13.5">
      <c r="A269" s="3" t="s">
        <v>3858</v>
      </c>
      <c r="B269" s="13">
        <f t="shared" si="54"/>
        <v>2.62</v>
      </c>
      <c r="C269" s="13">
        <v>2620</v>
      </c>
      <c r="D269" s="13"/>
      <c r="E269" s="14" t="s">
        <v>3823</v>
      </c>
      <c r="F269" s="13" t="e">
        <f>#REF!</f>
        <v>#REF!</v>
      </c>
      <c r="G269" s="15" t="e">
        <f>#REF!</f>
        <v>#REF!</v>
      </c>
      <c r="H269" s="16">
        <f t="shared" si="53"/>
        <v>32.637599999999999</v>
      </c>
      <c r="I269" s="16"/>
      <c r="J269" s="16">
        <v>0</v>
      </c>
      <c r="K269" s="17" t="e">
        <f t="shared" si="55"/>
        <v>#REF!</v>
      </c>
      <c r="L269" s="17">
        <f t="shared" si="56"/>
        <v>32.637599999999999</v>
      </c>
      <c r="M269" s="18" t="e">
        <f t="shared" si="57"/>
        <v>#REF!</v>
      </c>
      <c r="N269" s="18">
        <f t="shared" si="58"/>
        <v>35</v>
      </c>
      <c r="O269" s="19">
        <v>70</v>
      </c>
      <c r="P269" s="19">
        <v>35</v>
      </c>
      <c r="Q269" s="20" t="e">
        <f t="shared" si="59"/>
        <v>#REF!</v>
      </c>
      <c r="R269" s="23" t="e">
        <f t="shared" si="60"/>
        <v>#REF!</v>
      </c>
    </row>
    <row r="270" spans="1:18" s="3" customFormat="1" ht="13.5">
      <c r="A270" s="3" t="s">
        <v>3858</v>
      </c>
      <c r="B270" s="13">
        <f t="shared" si="54"/>
        <v>2.63</v>
      </c>
      <c r="C270" s="13">
        <v>2630</v>
      </c>
      <c r="D270" s="13"/>
      <c r="E270" s="14" t="s">
        <v>3823</v>
      </c>
      <c r="F270" s="13" t="e">
        <f>#REF!</f>
        <v>#REF!</v>
      </c>
      <c r="G270" s="15" t="e">
        <f>#REF!</f>
        <v>#REF!</v>
      </c>
      <c r="H270" s="16">
        <f t="shared" ref="H270:H279" si="61">(3.79*0.2+5.02*0.4+5.89*0.3)*7.2</f>
        <v>32.637599999999999</v>
      </c>
      <c r="I270" s="16"/>
      <c r="J270" s="16">
        <v>0</v>
      </c>
      <c r="K270" s="17" t="e">
        <f t="shared" si="55"/>
        <v>#REF!</v>
      </c>
      <c r="L270" s="17">
        <f t="shared" si="56"/>
        <v>32.637599999999999</v>
      </c>
      <c r="M270" s="18" t="e">
        <f t="shared" si="57"/>
        <v>#REF!</v>
      </c>
      <c r="N270" s="18">
        <f t="shared" si="58"/>
        <v>35</v>
      </c>
      <c r="O270" s="19">
        <v>70</v>
      </c>
      <c r="P270" s="19">
        <v>35</v>
      </c>
      <c r="Q270" s="20" t="e">
        <f t="shared" si="59"/>
        <v>#REF!</v>
      </c>
      <c r="R270" s="23" t="e">
        <f t="shared" si="60"/>
        <v>#REF!</v>
      </c>
    </row>
    <row r="271" spans="1:18" s="3" customFormat="1" ht="13.5">
      <c r="A271" s="3" t="s">
        <v>3858</v>
      </c>
      <c r="B271" s="13">
        <f t="shared" si="54"/>
        <v>2.64</v>
      </c>
      <c r="C271" s="13">
        <v>2640</v>
      </c>
      <c r="D271" s="13"/>
      <c r="E271" s="14" t="s">
        <v>3823</v>
      </c>
      <c r="F271" s="13" t="e">
        <f>#REF!</f>
        <v>#REF!</v>
      </c>
      <c r="G271" s="15" t="e">
        <f>#REF!</f>
        <v>#REF!</v>
      </c>
      <c r="H271" s="16">
        <f t="shared" si="61"/>
        <v>32.637599999999999</v>
      </c>
      <c r="I271" s="16"/>
      <c r="J271" s="16">
        <v>0</v>
      </c>
      <c r="K271" s="17" t="e">
        <f t="shared" si="55"/>
        <v>#REF!</v>
      </c>
      <c r="L271" s="17">
        <f t="shared" si="56"/>
        <v>32.637599999999999</v>
      </c>
      <c r="M271" s="18" t="e">
        <f t="shared" si="57"/>
        <v>#REF!</v>
      </c>
      <c r="N271" s="18">
        <f t="shared" si="58"/>
        <v>35</v>
      </c>
      <c r="O271" s="19">
        <v>70</v>
      </c>
      <c r="P271" s="19">
        <v>35</v>
      </c>
      <c r="Q271" s="20" t="e">
        <f t="shared" si="59"/>
        <v>#REF!</v>
      </c>
      <c r="R271" s="23" t="e">
        <f t="shared" si="60"/>
        <v>#REF!</v>
      </c>
    </row>
    <row r="272" spans="1:18" s="3" customFormat="1" ht="13.5">
      <c r="A272" s="3" t="s">
        <v>3858</v>
      </c>
      <c r="B272" s="13">
        <f t="shared" si="54"/>
        <v>2.65</v>
      </c>
      <c r="C272" s="13">
        <v>2650</v>
      </c>
      <c r="D272" s="13"/>
      <c r="E272" s="14" t="s">
        <v>3823</v>
      </c>
      <c r="F272" s="13" t="e">
        <f>#REF!</f>
        <v>#REF!</v>
      </c>
      <c r="G272" s="15" t="e">
        <f>#REF!</f>
        <v>#REF!</v>
      </c>
      <c r="H272" s="16">
        <f t="shared" si="61"/>
        <v>32.637599999999999</v>
      </c>
      <c r="I272" s="16"/>
      <c r="J272" s="16">
        <v>0</v>
      </c>
      <c r="K272" s="17" t="e">
        <f t="shared" si="55"/>
        <v>#REF!</v>
      </c>
      <c r="L272" s="17">
        <f t="shared" si="56"/>
        <v>32.637599999999999</v>
      </c>
      <c r="M272" s="18" t="e">
        <f t="shared" si="57"/>
        <v>#REF!</v>
      </c>
      <c r="N272" s="18">
        <f t="shared" si="58"/>
        <v>35</v>
      </c>
      <c r="O272" s="19">
        <v>70</v>
      </c>
      <c r="P272" s="19">
        <v>35</v>
      </c>
      <c r="Q272" s="20" t="e">
        <f t="shared" si="59"/>
        <v>#REF!</v>
      </c>
      <c r="R272" s="23" t="e">
        <f t="shared" si="60"/>
        <v>#REF!</v>
      </c>
    </row>
    <row r="273" spans="1:18" s="3" customFormat="1" ht="13.5">
      <c r="A273" s="3" t="s">
        <v>3858</v>
      </c>
      <c r="B273" s="13">
        <f t="shared" si="54"/>
        <v>2.66</v>
      </c>
      <c r="C273" s="13">
        <v>2660</v>
      </c>
      <c r="D273" s="13"/>
      <c r="E273" s="14" t="s">
        <v>3823</v>
      </c>
      <c r="F273" s="13" t="e">
        <f>#REF!</f>
        <v>#REF!</v>
      </c>
      <c r="G273" s="15" t="e">
        <f>#REF!</f>
        <v>#REF!</v>
      </c>
      <c r="H273" s="16">
        <f t="shared" si="61"/>
        <v>32.637599999999999</v>
      </c>
      <c r="I273" s="16"/>
      <c r="J273" s="16">
        <v>0</v>
      </c>
      <c r="K273" s="17" t="e">
        <f t="shared" si="55"/>
        <v>#REF!</v>
      </c>
      <c r="L273" s="17">
        <f t="shared" si="56"/>
        <v>32.637599999999999</v>
      </c>
      <c r="M273" s="18" t="e">
        <f t="shared" si="57"/>
        <v>#REF!</v>
      </c>
      <c r="N273" s="18">
        <f t="shared" si="58"/>
        <v>35</v>
      </c>
      <c r="O273" s="19">
        <v>70</v>
      </c>
      <c r="P273" s="19">
        <v>35</v>
      </c>
      <c r="Q273" s="20" t="e">
        <f t="shared" si="59"/>
        <v>#REF!</v>
      </c>
      <c r="R273" s="23" t="e">
        <f t="shared" si="60"/>
        <v>#REF!</v>
      </c>
    </row>
    <row r="274" spans="1:18" s="3" customFormat="1" ht="13.5">
      <c r="A274" s="3" t="s">
        <v>3858</v>
      </c>
      <c r="B274" s="13">
        <f t="shared" si="54"/>
        <v>2.67</v>
      </c>
      <c r="C274" s="13">
        <v>2670</v>
      </c>
      <c r="D274" s="13"/>
      <c r="E274" s="14" t="s">
        <v>3823</v>
      </c>
      <c r="F274" s="13" t="e">
        <f>#REF!</f>
        <v>#REF!</v>
      </c>
      <c r="G274" s="15" t="e">
        <f>#REF!</f>
        <v>#REF!</v>
      </c>
      <c r="H274" s="16">
        <f t="shared" si="61"/>
        <v>32.637599999999999</v>
      </c>
      <c r="I274" s="16"/>
      <c r="J274" s="16">
        <v>0</v>
      </c>
      <c r="K274" s="17" t="e">
        <f t="shared" si="55"/>
        <v>#REF!</v>
      </c>
      <c r="L274" s="17">
        <f t="shared" si="56"/>
        <v>32.637599999999999</v>
      </c>
      <c r="M274" s="18" t="e">
        <f t="shared" si="57"/>
        <v>#REF!</v>
      </c>
      <c r="N274" s="18">
        <f t="shared" si="58"/>
        <v>35</v>
      </c>
      <c r="O274" s="19">
        <v>70</v>
      </c>
      <c r="P274" s="19">
        <v>35</v>
      </c>
      <c r="Q274" s="20" t="e">
        <f t="shared" si="59"/>
        <v>#REF!</v>
      </c>
      <c r="R274" s="23" t="e">
        <f t="shared" si="60"/>
        <v>#REF!</v>
      </c>
    </row>
    <row r="275" spans="1:18" s="3" customFormat="1" ht="13.5">
      <c r="A275" s="3" t="s">
        <v>3858</v>
      </c>
      <c r="B275" s="13">
        <f t="shared" si="54"/>
        <v>2.68</v>
      </c>
      <c r="C275" s="13">
        <v>2680</v>
      </c>
      <c r="D275" s="13"/>
      <c r="E275" s="14" t="s">
        <v>3823</v>
      </c>
      <c r="F275" s="13" t="e">
        <f>#REF!</f>
        <v>#REF!</v>
      </c>
      <c r="G275" s="15" t="e">
        <f>#REF!</f>
        <v>#REF!</v>
      </c>
      <c r="H275" s="16">
        <f t="shared" si="61"/>
        <v>32.637599999999999</v>
      </c>
      <c r="I275" s="16"/>
      <c r="J275" s="16">
        <v>0</v>
      </c>
      <c r="K275" s="17" t="e">
        <f t="shared" si="55"/>
        <v>#REF!</v>
      </c>
      <c r="L275" s="17">
        <f t="shared" si="56"/>
        <v>32.637599999999999</v>
      </c>
      <c r="M275" s="18" t="e">
        <f t="shared" si="57"/>
        <v>#REF!</v>
      </c>
      <c r="N275" s="18">
        <f t="shared" si="58"/>
        <v>35</v>
      </c>
      <c r="O275" s="19">
        <v>70</v>
      </c>
      <c r="P275" s="19">
        <v>35</v>
      </c>
      <c r="Q275" s="20" t="e">
        <f t="shared" si="59"/>
        <v>#REF!</v>
      </c>
      <c r="R275" s="23" t="e">
        <f t="shared" si="60"/>
        <v>#REF!</v>
      </c>
    </row>
    <row r="276" spans="1:18" s="3" customFormat="1" ht="13.5">
      <c r="A276" s="3" t="s">
        <v>3858</v>
      </c>
      <c r="B276" s="13">
        <f t="shared" si="54"/>
        <v>2.69</v>
      </c>
      <c r="C276" s="13">
        <v>2690</v>
      </c>
      <c r="D276" s="13"/>
      <c r="E276" s="14" t="s">
        <v>3823</v>
      </c>
      <c r="F276" s="13" t="e">
        <f>#REF!</f>
        <v>#REF!</v>
      </c>
      <c r="G276" s="15" t="e">
        <f>#REF!</f>
        <v>#REF!</v>
      </c>
      <c r="H276" s="16">
        <f t="shared" si="61"/>
        <v>32.637599999999999</v>
      </c>
      <c r="I276" s="16"/>
      <c r="J276" s="16">
        <v>0</v>
      </c>
      <c r="K276" s="17" t="e">
        <f t="shared" si="55"/>
        <v>#REF!</v>
      </c>
      <c r="L276" s="17">
        <f t="shared" si="56"/>
        <v>32.637599999999999</v>
      </c>
      <c r="M276" s="18" t="e">
        <f t="shared" si="57"/>
        <v>#REF!</v>
      </c>
      <c r="N276" s="18">
        <f t="shared" si="58"/>
        <v>35</v>
      </c>
      <c r="O276" s="19">
        <v>70</v>
      </c>
      <c r="P276" s="19">
        <v>35</v>
      </c>
      <c r="Q276" s="20" t="e">
        <f t="shared" si="59"/>
        <v>#REF!</v>
      </c>
      <c r="R276" s="23" t="e">
        <f t="shared" si="60"/>
        <v>#REF!</v>
      </c>
    </row>
    <row r="277" spans="1:18" s="3" customFormat="1" ht="13.5">
      <c r="A277" s="3" t="s">
        <v>3858</v>
      </c>
      <c r="B277" s="13">
        <f t="shared" si="54"/>
        <v>2.7</v>
      </c>
      <c r="C277" s="13">
        <v>2700</v>
      </c>
      <c r="D277" s="13"/>
      <c r="E277" s="14" t="s">
        <v>3823</v>
      </c>
      <c r="F277" s="13" t="e">
        <f>#REF!</f>
        <v>#REF!</v>
      </c>
      <c r="G277" s="15" t="e">
        <f>#REF!</f>
        <v>#REF!</v>
      </c>
      <c r="H277" s="16">
        <f t="shared" si="61"/>
        <v>32.637599999999999</v>
      </c>
      <c r="I277" s="16"/>
      <c r="J277" s="16">
        <v>0</v>
      </c>
      <c r="K277" s="17" t="e">
        <f t="shared" si="55"/>
        <v>#REF!</v>
      </c>
      <c r="L277" s="17">
        <f t="shared" si="56"/>
        <v>32.637599999999999</v>
      </c>
      <c r="M277" s="18" t="e">
        <f t="shared" si="57"/>
        <v>#REF!</v>
      </c>
      <c r="N277" s="18">
        <f t="shared" si="58"/>
        <v>35</v>
      </c>
      <c r="O277" s="19">
        <v>70</v>
      </c>
      <c r="P277" s="19">
        <v>35</v>
      </c>
      <c r="Q277" s="20" t="e">
        <f t="shared" si="59"/>
        <v>#REF!</v>
      </c>
      <c r="R277" s="23" t="e">
        <f t="shared" si="60"/>
        <v>#REF!</v>
      </c>
    </row>
    <row r="278" spans="1:18" s="3" customFormat="1" ht="13.5">
      <c r="A278" s="3" t="s">
        <v>3858</v>
      </c>
      <c r="B278" s="13">
        <f t="shared" si="54"/>
        <v>2.71</v>
      </c>
      <c r="C278" s="13">
        <v>2710</v>
      </c>
      <c r="D278" s="13"/>
      <c r="E278" s="14" t="s">
        <v>3823</v>
      </c>
      <c r="F278" s="13" t="e">
        <f>#REF!</f>
        <v>#REF!</v>
      </c>
      <c r="G278" s="15" t="e">
        <f>#REF!</f>
        <v>#REF!</v>
      </c>
      <c r="H278" s="16">
        <f t="shared" si="61"/>
        <v>32.637599999999999</v>
      </c>
      <c r="I278" s="16"/>
      <c r="J278" s="16">
        <v>0</v>
      </c>
      <c r="K278" s="17" t="e">
        <f t="shared" si="55"/>
        <v>#REF!</v>
      </c>
      <c r="L278" s="17">
        <f t="shared" si="56"/>
        <v>32.637599999999999</v>
      </c>
      <c r="M278" s="18" t="e">
        <f t="shared" si="57"/>
        <v>#REF!</v>
      </c>
      <c r="N278" s="18">
        <f t="shared" si="58"/>
        <v>35</v>
      </c>
      <c r="O278" s="19">
        <v>70</v>
      </c>
      <c r="P278" s="19">
        <v>35</v>
      </c>
      <c r="Q278" s="20" t="e">
        <f t="shared" si="59"/>
        <v>#REF!</v>
      </c>
      <c r="R278" s="23" t="e">
        <f t="shared" si="60"/>
        <v>#REF!</v>
      </c>
    </row>
    <row r="279" spans="1:18" s="3" customFormat="1" ht="13.5">
      <c r="A279" s="3" t="s">
        <v>3858</v>
      </c>
      <c r="B279" s="13">
        <f t="shared" si="54"/>
        <v>2.72</v>
      </c>
      <c r="C279" s="13">
        <v>2720</v>
      </c>
      <c r="D279" s="13"/>
      <c r="E279" s="14" t="s">
        <v>3823</v>
      </c>
      <c r="F279" s="13" t="e">
        <f>#REF!</f>
        <v>#REF!</v>
      </c>
      <c r="G279" s="15" t="e">
        <f>#REF!</f>
        <v>#REF!</v>
      </c>
      <c r="H279" s="16">
        <f t="shared" si="61"/>
        <v>32.637599999999999</v>
      </c>
      <c r="I279" s="16"/>
      <c r="J279" s="16">
        <v>0</v>
      </c>
      <c r="K279" s="17" t="e">
        <f t="shared" si="55"/>
        <v>#REF!</v>
      </c>
      <c r="L279" s="17">
        <f t="shared" si="56"/>
        <v>32.637599999999999</v>
      </c>
      <c r="M279" s="18" t="e">
        <f t="shared" si="57"/>
        <v>#REF!</v>
      </c>
      <c r="N279" s="18">
        <f t="shared" si="58"/>
        <v>35</v>
      </c>
      <c r="O279" s="19">
        <v>70</v>
      </c>
      <c r="P279" s="19">
        <v>35</v>
      </c>
      <c r="Q279" s="20" t="e">
        <f t="shared" si="59"/>
        <v>#REF!</v>
      </c>
      <c r="R279" s="23" t="e">
        <f t="shared" si="60"/>
        <v>#REF!</v>
      </c>
    </row>
    <row r="280" spans="1:18" s="3" customFormat="1" ht="13.5">
      <c r="A280" s="3" t="s">
        <v>3858</v>
      </c>
      <c r="B280" s="13">
        <f t="shared" si="54"/>
        <v>2.73</v>
      </c>
      <c r="C280" s="13">
        <v>2730</v>
      </c>
      <c r="D280" s="13"/>
      <c r="E280" s="14" t="s">
        <v>3823</v>
      </c>
      <c r="F280" s="13" t="e">
        <f>#REF!</f>
        <v>#REF!</v>
      </c>
      <c r="G280" s="15" t="e">
        <f>#REF!</f>
        <v>#REF!</v>
      </c>
      <c r="H280" s="16">
        <f t="shared" ref="H280:H289" si="62">(3.79*0.2+5.02*0.4+5.89*0.3)*7.2</f>
        <v>32.637599999999999</v>
      </c>
      <c r="I280" s="16"/>
      <c r="J280" s="16">
        <v>0</v>
      </c>
      <c r="K280" s="17" t="e">
        <f t="shared" si="55"/>
        <v>#REF!</v>
      </c>
      <c r="L280" s="17">
        <f t="shared" si="56"/>
        <v>32.637599999999999</v>
      </c>
      <c r="M280" s="18" t="e">
        <f t="shared" si="57"/>
        <v>#REF!</v>
      </c>
      <c r="N280" s="18">
        <f t="shared" si="58"/>
        <v>35</v>
      </c>
      <c r="O280" s="19">
        <v>70</v>
      </c>
      <c r="P280" s="19">
        <v>35</v>
      </c>
      <c r="Q280" s="20" t="e">
        <f t="shared" si="59"/>
        <v>#REF!</v>
      </c>
      <c r="R280" s="23" t="e">
        <f t="shared" si="60"/>
        <v>#REF!</v>
      </c>
    </row>
    <row r="281" spans="1:18" s="3" customFormat="1" ht="13.5">
      <c r="A281" s="3" t="s">
        <v>3858</v>
      </c>
      <c r="B281" s="13">
        <f t="shared" si="54"/>
        <v>2.74</v>
      </c>
      <c r="C281" s="13">
        <v>2740</v>
      </c>
      <c r="D281" s="13"/>
      <c r="E281" s="14" t="s">
        <v>3823</v>
      </c>
      <c r="F281" s="13" t="e">
        <f>#REF!</f>
        <v>#REF!</v>
      </c>
      <c r="G281" s="15" t="e">
        <f>#REF!</f>
        <v>#REF!</v>
      </c>
      <c r="H281" s="16">
        <f t="shared" si="62"/>
        <v>32.637599999999999</v>
      </c>
      <c r="I281" s="16"/>
      <c r="J281" s="16">
        <v>0</v>
      </c>
      <c r="K281" s="17" t="e">
        <f t="shared" si="55"/>
        <v>#REF!</v>
      </c>
      <c r="L281" s="17">
        <f t="shared" si="56"/>
        <v>32.637599999999999</v>
      </c>
      <c r="M281" s="18" t="e">
        <f t="shared" si="57"/>
        <v>#REF!</v>
      </c>
      <c r="N281" s="18">
        <f t="shared" si="58"/>
        <v>35</v>
      </c>
      <c r="O281" s="19">
        <v>70</v>
      </c>
      <c r="P281" s="19">
        <v>35</v>
      </c>
      <c r="Q281" s="20" t="e">
        <f t="shared" si="59"/>
        <v>#REF!</v>
      </c>
      <c r="R281" s="23" t="e">
        <f t="shared" si="60"/>
        <v>#REF!</v>
      </c>
    </row>
    <row r="282" spans="1:18" s="3" customFormat="1" ht="13.5">
      <c r="A282" s="3" t="s">
        <v>3858</v>
      </c>
      <c r="B282" s="13">
        <f t="shared" si="54"/>
        <v>2.75</v>
      </c>
      <c r="C282" s="13">
        <v>2750</v>
      </c>
      <c r="D282" s="13"/>
      <c r="E282" s="14" t="s">
        <v>3823</v>
      </c>
      <c r="F282" s="13" t="e">
        <f>#REF!</f>
        <v>#REF!</v>
      </c>
      <c r="G282" s="15" t="e">
        <f>#REF!</f>
        <v>#REF!</v>
      </c>
      <c r="H282" s="16">
        <f t="shared" si="62"/>
        <v>32.637599999999999</v>
      </c>
      <c r="I282" s="16"/>
      <c r="J282" s="16">
        <v>0</v>
      </c>
      <c r="K282" s="17" t="e">
        <f t="shared" si="55"/>
        <v>#REF!</v>
      </c>
      <c r="L282" s="17">
        <f t="shared" si="56"/>
        <v>32.637599999999999</v>
      </c>
      <c r="M282" s="18" t="e">
        <f t="shared" si="57"/>
        <v>#REF!</v>
      </c>
      <c r="N282" s="18">
        <f t="shared" si="58"/>
        <v>35</v>
      </c>
      <c r="O282" s="19">
        <v>70</v>
      </c>
      <c r="P282" s="19">
        <v>35</v>
      </c>
      <c r="Q282" s="20" t="e">
        <f t="shared" si="59"/>
        <v>#REF!</v>
      </c>
      <c r="R282" s="23" t="e">
        <f t="shared" si="60"/>
        <v>#REF!</v>
      </c>
    </row>
    <row r="283" spans="1:18" s="3" customFormat="1" ht="13.5">
      <c r="A283" s="3" t="s">
        <v>3858</v>
      </c>
      <c r="B283" s="13">
        <f t="shared" si="54"/>
        <v>2.76</v>
      </c>
      <c r="C283" s="13">
        <v>2760</v>
      </c>
      <c r="D283" s="13"/>
      <c r="E283" s="14" t="s">
        <v>3823</v>
      </c>
      <c r="F283" s="13" t="e">
        <f>#REF!</f>
        <v>#REF!</v>
      </c>
      <c r="G283" s="15" t="e">
        <f>#REF!</f>
        <v>#REF!</v>
      </c>
      <c r="H283" s="16">
        <f t="shared" si="62"/>
        <v>32.637599999999999</v>
      </c>
      <c r="I283" s="16"/>
      <c r="J283" s="16">
        <v>0</v>
      </c>
      <c r="K283" s="17" t="e">
        <f t="shared" si="55"/>
        <v>#REF!</v>
      </c>
      <c r="L283" s="17">
        <f t="shared" si="56"/>
        <v>32.637599999999999</v>
      </c>
      <c r="M283" s="18" t="e">
        <f t="shared" si="57"/>
        <v>#REF!</v>
      </c>
      <c r="N283" s="18">
        <f t="shared" si="58"/>
        <v>35</v>
      </c>
      <c r="O283" s="19">
        <v>70</v>
      </c>
      <c r="P283" s="19">
        <v>35</v>
      </c>
      <c r="Q283" s="20" t="e">
        <f t="shared" si="59"/>
        <v>#REF!</v>
      </c>
      <c r="R283" s="23" t="e">
        <f t="shared" si="60"/>
        <v>#REF!</v>
      </c>
    </row>
    <row r="284" spans="1:18" s="3" customFormat="1" ht="13.5">
      <c r="A284" s="3" t="s">
        <v>3858</v>
      </c>
      <c r="B284" s="13">
        <f t="shared" si="54"/>
        <v>2.77</v>
      </c>
      <c r="C284" s="13">
        <v>2770</v>
      </c>
      <c r="D284" s="13"/>
      <c r="E284" s="14" t="s">
        <v>3823</v>
      </c>
      <c r="F284" s="13" t="e">
        <f>#REF!</f>
        <v>#REF!</v>
      </c>
      <c r="G284" s="15" t="e">
        <f>#REF!</f>
        <v>#REF!</v>
      </c>
      <c r="H284" s="16">
        <f t="shared" si="62"/>
        <v>32.637599999999999</v>
      </c>
      <c r="I284" s="16"/>
      <c r="J284" s="16">
        <v>0</v>
      </c>
      <c r="K284" s="17" t="e">
        <f t="shared" si="55"/>
        <v>#REF!</v>
      </c>
      <c r="L284" s="17">
        <f t="shared" si="56"/>
        <v>32.637599999999999</v>
      </c>
      <c r="M284" s="18" t="e">
        <f t="shared" si="57"/>
        <v>#REF!</v>
      </c>
      <c r="N284" s="18">
        <f t="shared" si="58"/>
        <v>35</v>
      </c>
      <c r="O284" s="19">
        <v>70</v>
      </c>
      <c r="P284" s="19">
        <v>35</v>
      </c>
      <c r="Q284" s="20" t="e">
        <f t="shared" si="59"/>
        <v>#REF!</v>
      </c>
      <c r="R284" s="23" t="e">
        <f t="shared" si="60"/>
        <v>#REF!</v>
      </c>
    </row>
    <row r="285" spans="1:18" s="3" customFormat="1" ht="13.5">
      <c r="A285" s="3" t="s">
        <v>3858</v>
      </c>
      <c r="B285" s="13">
        <f t="shared" si="54"/>
        <v>2.78</v>
      </c>
      <c r="C285" s="13">
        <v>2780</v>
      </c>
      <c r="D285" s="13"/>
      <c r="E285" s="14" t="s">
        <v>3823</v>
      </c>
      <c r="F285" s="13" t="e">
        <f>#REF!</f>
        <v>#REF!</v>
      </c>
      <c r="G285" s="15" t="e">
        <f>#REF!</f>
        <v>#REF!</v>
      </c>
      <c r="H285" s="16">
        <f t="shared" si="62"/>
        <v>32.637599999999999</v>
      </c>
      <c r="I285" s="16"/>
      <c r="J285" s="16">
        <v>0</v>
      </c>
      <c r="K285" s="17" t="e">
        <f t="shared" si="55"/>
        <v>#REF!</v>
      </c>
      <c r="L285" s="17">
        <f t="shared" si="56"/>
        <v>32.637599999999999</v>
      </c>
      <c r="M285" s="18" t="e">
        <f t="shared" si="57"/>
        <v>#REF!</v>
      </c>
      <c r="N285" s="18">
        <f t="shared" si="58"/>
        <v>35</v>
      </c>
      <c r="O285" s="19">
        <v>70</v>
      </c>
      <c r="P285" s="19">
        <v>35</v>
      </c>
      <c r="Q285" s="20" t="e">
        <f t="shared" si="59"/>
        <v>#REF!</v>
      </c>
      <c r="R285" s="23" t="e">
        <f t="shared" si="60"/>
        <v>#REF!</v>
      </c>
    </row>
    <row r="286" spans="1:18" s="3" customFormat="1" ht="13.5">
      <c r="A286" s="3" t="s">
        <v>3858</v>
      </c>
      <c r="B286" s="13">
        <f t="shared" si="54"/>
        <v>2.79</v>
      </c>
      <c r="C286" s="13">
        <v>2790</v>
      </c>
      <c r="D286" s="13"/>
      <c r="E286" s="14" t="s">
        <v>3823</v>
      </c>
      <c r="F286" s="13" t="e">
        <f>#REF!</f>
        <v>#REF!</v>
      </c>
      <c r="G286" s="15" t="e">
        <f>#REF!</f>
        <v>#REF!</v>
      </c>
      <c r="H286" s="16">
        <f t="shared" si="62"/>
        <v>32.637599999999999</v>
      </c>
      <c r="I286" s="16"/>
      <c r="J286" s="16">
        <v>0</v>
      </c>
      <c r="K286" s="17" t="e">
        <f t="shared" si="55"/>
        <v>#REF!</v>
      </c>
      <c r="L286" s="17">
        <f t="shared" si="56"/>
        <v>32.637599999999999</v>
      </c>
      <c r="M286" s="18" t="e">
        <f t="shared" si="57"/>
        <v>#REF!</v>
      </c>
      <c r="N286" s="18">
        <f t="shared" si="58"/>
        <v>35</v>
      </c>
      <c r="O286" s="19">
        <v>70</v>
      </c>
      <c r="P286" s="19">
        <v>35</v>
      </c>
      <c r="Q286" s="20" t="e">
        <f t="shared" si="59"/>
        <v>#REF!</v>
      </c>
      <c r="R286" s="23" t="e">
        <f t="shared" si="60"/>
        <v>#REF!</v>
      </c>
    </row>
    <row r="287" spans="1:18" s="3" customFormat="1" ht="13.5">
      <c r="A287" s="3" t="s">
        <v>3858</v>
      </c>
      <c r="B287" s="13">
        <f t="shared" si="54"/>
        <v>2.8</v>
      </c>
      <c r="C287" s="13">
        <v>2800</v>
      </c>
      <c r="D287" s="13"/>
      <c r="E287" s="14" t="s">
        <v>3823</v>
      </c>
      <c r="F287" s="13" t="e">
        <f>#REF!</f>
        <v>#REF!</v>
      </c>
      <c r="G287" s="15" t="e">
        <f>#REF!</f>
        <v>#REF!</v>
      </c>
      <c r="H287" s="16">
        <f t="shared" si="62"/>
        <v>32.637599999999999</v>
      </c>
      <c r="I287" s="16"/>
      <c r="J287" s="16">
        <v>0</v>
      </c>
      <c r="K287" s="17" t="e">
        <f t="shared" si="55"/>
        <v>#REF!</v>
      </c>
      <c r="L287" s="17">
        <f t="shared" si="56"/>
        <v>32.637599999999999</v>
      </c>
      <c r="M287" s="18" t="e">
        <f t="shared" si="57"/>
        <v>#REF!</v>
      </c>
      <c r="N287" s="18">
        <f t="shared" si="58"/>
        <v>35</v>
      </c>
      <c r="O287" s="19">
        <v>70</v>
      </c>
      <c r="P287" s="19">
        <v>35</v>
      </c>
      <c r="Q287" s="20" t="e">
        <f t="shared" si="59"/>
        <v>#REF!</v>
      </c>
      <c r="R287" s="23" t="e">
        <f t="shared" si="60"/>
        <v>#REF!</v>
      </c>
    </row>
    <row r="288" spans="1:18" s="3" customFormat="1" ht="13.5">
      <c r="A288" s="3" t="s">
        <v>3858</v>
      </c>
      <c r="B288" s="13">
        <f t="shared" si="54"/>
        <v>2.81</v>
      </c>
      <c r="C288" s="13">
        <v>2810</v>
      </c>
      <c r="D288" s="13"/>
      <c r="E288" s="14" t="s">
        <v>3823</v>
      </c>
      <c r="F288" s="13" t="e">
        <f>#REF!</f>
        <v>#REF!</v>
      </c>
      <c r="G288" s="15" t="e">
        <f>#REF!</f>
        <v>#REF!</v>
      </c>
      <c r="H288" s="16">
        <f t="shared" si="62"/>
        <v>32.637599999999999</v>
      </c>
      <c r="I288" s="16"/>
      <c r="J288" s="16">
        <v>0</v>
      </c>
      <c r="K288" s="17" t="e">
        <f t="shared" si="55"/>
        <v>#REF!</v>
      </c>
      <c r="L288" s="17">
        <f t="shared" si="56"/>
        <v>32.637599999999999</v>
      </c>
      <c r="M288" s="18" t="e">
        <f t="shared" si="57"/>
        <v>#REF!</v>
      </c>
      <c r="N288" s="18">
        <f t="shared" si="58"/>
        <v>35</v>
      </c>
      <c r="O288" s="19">
        <v>70</v>
      </c>
      <c r="P288" s="19">
        <v>35</v>
      </c>
      <c r="Q288" s="20" t="e">
        <f t="shared" si="59"/>
        <v>#REF!</v>
      </c>
      <c r="R288" s="23" t="e">
        <f t="shared" si="60"/>
        <v>#REF!</v>
      </c>
    </row>
    <row r="289" spans="1:18" s="3" customFormat="1" ht="13.5">
      <c r="A289" s="3" t="s">
        <v>3858</v>
      </c>
      <c r="B289" s="13">
        <f t="shared" si="54"/>
        <v>2.82</v>
      </c>
      <c r="C289" s="13">
        <v>2820</v>
      </c>
      <c r="D289" s="13"/>
      <c r="E289" s="14" t="s">
        <v>3823</v>
      </c>
      <c r="F289" s="13" t="e">
        <f>#REF!</f>
        <v>#REF!</v>
      </c>
      <c r="G289" s="15" t="e">
        <f>#REF!</f>
        <v>#REF!</v>
      </c>
      <c r="H289" s="16">
        <f t="shared" si="62"/>
        <v>32.637599999999999</v>
      </c>
      <c r="I289" s="16"/>
      <c r="J289" s="16">
        <v>0</v>
      </c>
      <c r="K289" s="17" t="e">
        <f t="shared" si="55"/>
        <v>#REF!</v>
      </c>
      <c r="L289" s="17">
        <f t="shared" si="56"/>
        <v>32.637599999999999</v>
      </c>
      <c r="M289" s="18" t="e">
        <f t="shared" si="57"/>
        <v>#REF!</v>
      </c>
      <c r="N289" s="18">
        <f t="shared" si="58"/>
        <v>35</v>
      </c>
      <c r="O289" s="19">
        <v>70</v>
      </c>
      <c r="P289" s="19">
        <v>35</v>
      </c>
      <c r="Q289" s="20" t="e">
        <f t="shared" si="59"/>
        <v>#REF!</v>
      </c>
      <c r="R289" s="23" t="e">
        <f t="shared" si="60"/>
        <v>#REF!</v>
      </c>
    </row>
    <row r="290" spans="1:18" s="3" customFormat="1" ht="13.5">
      <c r="A290" s="3" t="s">
        <v>3858</v>
      </c>
      <c r="B290" s="13">
        <f t="shared" si="54"/>
        <v>2.83</v>
      </c>
      <c r="C290" s="13">
        <v>2830</v>
      </c>
      <c r="D290" s="13"/>
      <c r="E290" s="14" t="s">
        <v>3823</v>
      </c>
      <c r="F290" s="13" t="e">
        <f>#REF!</f>
        <v>#REF!</v>
      </c>
      <c r="G290" s="15" t="e">
        <f>#REF!</f>
        <v>#REF!</v>
      </c>
      <c r="H290" s="16">
        <f t="shared" ref="H290:H299" si="63">(3.79*0.2+5.02*0.4+5.89*0.3)*7.2</f>
        <v>32.637599999999999</v>
      </c>
      <c r="I290" s="16"/>
      <c r="J290" s="16">
        <v>0</v>
      </c>
      <c r="K290" s="17" t="e">
        <f t="shared" si="55"/>
        <v>#REF!</v>
      </c>
      <c r="L290" s="17">
        <f t="shared" si="56"/>
        <v>32.637599999999999</v>
      </c>
      <c r="M290" s="18" t="e">
        <f t="shared" si="57"/>
        <v>#REF!</v>
      </c>
      <c r="N290" s="18">
        <f t="shared" si="58"/>
        <v>35</v>
      </c>
      <c r="O290" s="19">
        <v>70</v>
      </c>
      <c r="P290" s="19">
        <v>35</v>
      </c>
      <c r="Q290" s="20" t="e">
        <f t="shared" si="59"/>
        <v>#REF!</v>
      </c>
      <c r="R290" s="23" t="e">
        <f t="shared" si="60"/>
        <v>#REF!</v>
      </c>
    </row>
    <row r="291" spans="1:18" s="3" customFormat="1" ht="13.5">
      <c r="A291" s="3" t="s">
        <v>3858</v>
      </c>
      <c r="B291" s="13">
        <f t="shared" si="54"/>
        <v>2.84</v>
      </c>
      <c r="C291" s="13">
        <v>2840</v>
      </c>
      <c r="D291" s="13"/>
      <c r="E291" s="14" t="s">
        <v>3823</v>
      </c>
      <c r="F291" s="13" t="e">
        <f>#REF!</f>
        <v>#REF!</v>
      </c>
      <c r="G291" s="15" t="e">
        <f>#REF!</f>
        <v>#REF!</v>
      </c>
      <c r="H291" s="16">
        <f t="shared" si="63"/>
        <v>32.637599999999999</v>
      </c>
      <c r="I291" s="16"/>
      <c r="J291" s="16">
        <v>0</v>
      </c>
      <c r="K291" s="17" t="e">
        <f t="shared" si="55"/>
        <v>#REF!</v>
      </c>
      <c r="L291" s="17">
        <f t="shared" si="56"/>
        <v>32.637599999999999</v>
      </c>
      <c r="M291" s="18" t="e">
        <f t="shared" si="57"/>
        <v>#REF!</v>
      </c>
      <c r="N291" s="18">
        <f t="shared" si="58"/>
        <v>35</v>
      </c>
      <c r="O291" s="19">
        <v>70</v>
      </c>
      <c r="P291" s="19">
        <v>35</v>
      </c>
      <c r="Q291" s="20" t="e">
        <f t="shared" si="59"/>
        <v>#REF!</v>
      </c>
      <c r="R291" s="23" t="e">
        <f t="shared" si="60"/>
        <v>#REF!</v>
      </c>
    </row>
    <row r="292" spans="1:18" s="3" customFormat="1" ht="13.5">
      <c r="A292" s="3" t="s">
        <v>3858</v>
      </c>
      <c r="B292" s="13">
        <f t="shared" si="54"/>
        <v>2.85</v>
      </c>
      <c r="C292" s="13">
        <v>2850</v>
      </c>
      <c r="D292" s="13"/>
      <c r="E292" s="14" t="s">
        <v>3823</v>
      </c>
      <c r="F292" s="13" t="e">
        <f>#REF!</f>
        <v>#REF!</v>
      </c>
      <c r="G292" s="15" t="e">
        <f>#REF!</f>
        <v>#REF!</v>
      </c>
      <c r="H292" s="16">
        <f t="shared" si="63"/>
        <v>32.637599999999999</v>
      </c>
      <c r="I292" s="16"/>
      <c r="J292" s="16">
        <v>0</v>
      </c>
      <c r="K292" s="17" t="e">
        <f t="shared" si="55"/>
        <v>#REF!</v>
      </c>
      <c r="L292" s="17">
        <f t="shared" si="56"/>
        <v>32.637599999999999</v>
      </c>
      <c r="M292" s="18" t="e">
        <f t="shared" si="57"/>
        <v>#REF!</v>
      </c>
      <c r="N292" s="18">
        <f t="shared" si="58"/>
        <v>35</v>
      </c>
      <c r="O292" s="19">
        <v>70</v>
      </c>
      <c r="P292" s="19">
        <v>35</v>
      </c>
      <c r="Q292" s="20" t="e">
        <f t="shared" si="59"/>
        <v>#REF!</v>
      </c>
      <c r="R292" s="23" t="e">
        <f t="shared" si="60"/>
        <v>#REF!</v>
      </c>
    </row>
    <row r="293" spans="1:18" s="3" customFormat="1" ht="13.5">
      <c r="A293" s="3" t="s">
        <v>3858</v>
      </c>
      <c r="B293" s="13">
        <f t="shared" si="54"/>
        <v>2.86</v>
      </c>
      <c r="C293" s="13">
        <v>2860</v>
      </c>
      <c r="D293" s="13"/>
      <c r="E293" s="14" t="s">
        <v>3823</v>
      </c>
      <c r="F293" s="13" t="e">
        <f>#REF!</f>
        <v>#REF!</v>
      </c>
      <c r="G293" s="15" t="e">
        <f>#REF!</f>
        <v>#REF!</v>
      </c>
      <c r="H293" s="16">
        <f t="shared" si="63"/>
        <v>32.637599999999999</v>
      </c>
      <c r="I293" s="16"/>
      <c r="J293" s="16">
        <v>0</v>
      </c>
      <c r="K293" s="17" t="e">
        <f t="shared" si="55"/>
        <v>#REF!</v>
      </c>
      <c r="L293" s="17">
        <f t="shared" si="56"/>
        <v>32.637599999999999</v>
      </c>
      <c r="M293" s="18" t="e">
        <f t="shared" si="57"/>
        <v>#REF!</v>
      </c>
      <c r="N293" s="18">
        <f t="shared" si="58"/>
        <v>35</v>
      </c>
      <c r="O293" s="19">
        <v>70</v>
      </c>
      <c r="P293" s="19">
        <v>35</v>
      </c>
      <c r="Q293" s="20" t="e">
        <f t="shared" si="59"/>
        <v>#REF!</v>
      </c>
      <c r="R293" s="23" t="e">
        <f t="shared" si="60"/>
        <v>#REF!</v>
      </c>
    </row>
    <row r="294" spans="1:18" s="3" customFormat="1" ht="13.5">
      <c r="A294" s="3" t="s">
        <v>3858</v>
      </c>
      <c r="B294" s="13">
        <f t="shared" si="54"/>
        <v>2.87</v>
      </c>
      <c r="C294" s="13">
        <v>2870</v>
      </c>
      <c r="D294" s="13"/>
      <c r="E294" s="14" t="s">
        <v>3823</v>
      </c>
      <c r="F294" s="13" t="e">
        <f>#REF!</f>
        <v>#REF!</v>
      </c>
      <c r="G294" s="15" t="e">
        <f>#REF!</f>
        <v>#REF!</v>
      </c>
      <c r="H294" s="16">
        <f t="shared" si="63"/>
        <v>32.637599999999999</v>
      </c>
      <c r="I294" s="16"/>
      <c r="J294" s="16">
        <v>0</v>
      </c>
      <c r="K294" s="17" t="e">
        <f t="shared" si="55"/>
        <v>#REF!</v>
      </c>
      <c r="L294" s="17">
        <f t="shared" si="56"/>
        <v>32.637599999999999</v>
      </c>
      <c r="M294" s="18" t="e">
        <f t="shared" si="57"/>
        <v>#REF!</v>
      </c>
      <c r="N294" s="18">
        <f t="shared" si="58"/>
        <v>35</v>
      </c>
      <c r="O294" s="19">
        <v>70</v>
      </c>
      <c r="P294" s="19">
        <v>35</v>
      </c>
      <c r="Q294" s="20" t="e">
        <f t="shared" si="59"/>
        <v>#REF!</v>
      </c>
      <c r="R294" s="23" t="e">
        <f t="shared" si="60"/>
        <v>#REF!</v>
      </c>
    </row>
    <row r="295" spans="1:18" s="3" customFormat="1" ht="13.5">
      <c r="A295" s="3" t="s">
        <v>3858</v>
      </c>
      <c r="B295" s="13">
        <f t="shared" si="54"/>
        <v>2.88</v>
      </c>
      <c r="C295" s="13">
        <v>2880</v>
      </c>
      <c r="D295" s="13"/>
      <c r="E295" s="14" t="s">
        <v>3823</v>
      </c>
      <c r="F295" s="13" t="e">
        <f>#REF!</f>
        <v>#REF!</v>
      </c>
      <c r="G295" s="15" t="e">
        <f>#REF!</f>
        <v>#REF!</v>
      </c>
      <c r="H295" s="16">
        <f t="shared" si="63"/>
        <v>32.637599999999999</v>
      </c>
      <c r="I295" s="16"/>
      <c r="J295" s="16">
        <v>0</v>
      </c>
      <c r="K295" s="17" t="e">
        <f t="shared" si="55"/>
        <v>#REF!</v>
      </c>
      <c r="L295" s="17">
        <f t="shared" si="56"/>
        <v>32.637599999999999</v>
      </c>
      <c r="M295" s="18" t="e">
        <f t="shared" si="57"/>
        <v>#REF!</v>
      </c>
      <c r="N295" s="18">
        <f t="shared" si="58"/>
        <v>35</v>
      </c>
      <c r="O295" s="19">
        <v>70</v>
      </c>
      <c r="P295" s="19">
        <v>35</v>
      </c>
      <c r="Q295" s="20" t="e">
        <f t="shared" si="59"/>
        <v>#REF!</v>
      </c>
      <c r="R295" s="23" t="e">
        <f t="shared" si="60"/>
        <v>#REF!</v>
      </c>
    </row>
    <row r="296" spans="1:18" s="3" customFormat="1" ht="13.5">
      <c r="A296" s="3" t="s">
        <v>3858</v>
      </c>
      <c r="B296" s="13">
        <f t="shared" si="54"/>
        <v>2.89</v>
      </c>
      <c r="C296" s="13">
        <v>2890</v>
      </c>
      <c r="D296" s="13"/>
      <c r="E296" s="14" t="s">
        <v>3823</v>
      </c>
      <c r="F296" s="13" t="e">
        <f>#REF!</f>
        <v>#REF!</v>
      </c>
      <c r="G296" s="15" t="e">
        <f>#REF!</f>
        <v>#REF!</v>
      </c>
      <c r="H296" s="16">
        <f t="shared" si="63"/>
        <v>32.637599999999999</v>
      </c>
      <c r="I296" s="16"/>
      <c r="J296" s="16">
        <v>0</v>
      </c>
      <c r="K296" s="17" t="e">
        <f t="shared" si="55"/>
        <v>#REF!</v>
      </c>
      <c r="L296" s="17">
        <f t="shared" si="56"/>
        <v>32.637599999999999</v>
      </c>
      <c r="M296" s="18" t="e">
        <f t="shared" si="57"/>
        <v>#REF!</v>
      </c>
      <c r="N296" s="18">
        <f t="shared" si="58"/>
        <v>35</v>
      </c>
      <c r="O296" s="19">
        <v>70</v>
      </c>
      <c r="P296" s="19">
        <v>35</v>
      </c>
      <c r="Q296" s="20" t="e">
        <f t="shared" si="59"/>
        <v>#REF!</v>
      </c>
      <c r="R296" s="23" t="e">
        <f t="shared" si="60"/>
        <v>#REF!</v>
      </c>
    </row>
    <row r="297" spans="1:18" s="3" customFormat="1" ht="13.5">
      <c r="A297" s="3" t="s">
        <v>3858</v>
      </c>
      <c r="B297" s="13">
        <f t="shared" si="54"/>
        <v>2.9</v>
      </c>
      <c r="C297" s="13">
        <v>2900</v>
      </c>
      <c r="D297" s="13"/>
      <c r="E297" s="14" t="s">
        <v>3823</v>
      </c>
      <c r="F297" s="13" t="e">
        <f>#REF!</f>
        <v>#REF!</v>
      </c>
      <c r="G297" s="15" t="e">
        <f>#REF!</f>
        <v>#REF!</v>
      </c>
      <c r="H297" s="16">
        <f t="shared" si="63"/>
        <v>32.637599999999999</v>
      </c>
      <c r="I297" s="16"/>
      <c r="J297" s="16">
        <v>0</v>
      </c>
      <c r="K297" s="17" t="e">
        <f t="shared" si="55"/>
        <v>#REF!</v>
      </c>
      <c r="L297" s="17">
        <f t="shared" si="56"/>
        <v>32.637599999999999</v>
      </c>
      <c r="M297" s="18" t="e">
        <f t="shared" si="57"/>
        <v>#REF!</v>
      </c>
      <c r="N297" s="18">
        <f t="shared" si="58"/>
        <v>35</v>
      </c>
      <c r="O297" s="19">
        <v>70</v>
      </c>
      <c r="P297" s="19">
        <v>35</v>
      </c>
      <c r="Q297" s="20" t="e">
        <f t="shared" si="59"/>
        <v>#REF!</v>
      </c>
      <c r="R297" s="23" t="e">
        <f t="shared" si="60"/>
        <v>#REF!</v>
      </c>
    </row>
    <row r="298" spans="1:18" s="3" customFormat="1" ht="13.5">
      <c r="A298" s="3" t="s">
        <v>3858</v>
      </c>
      <c r="B298" s="13">
        <f t="shared" si="54"/>
        <v>2.91</v>
      </c>
      <c r="C298" s="13">
        <v>2910</v>
      </c>
      <c r="D298" s="13"/>
      <c r="E298" s="14" t="s">
        <v>3823</v>
      </c>
      <c r="F298" s="13" t="e">
        <f>#REF!</f>
        <v>#REF!</v>
      </c>
      <c r="G298" s="15" t="e">
        <f>#REF!</f>
        <v>#REF!</v>
      </c>
      <c r="H298" s="16">
        <f t="shared" si="63"/>
        <v>32.637599999999999</v>
      </c>
      <c r="I298" s="16"/>
      <c r="J298" s="16">
        <v>0</v>
      </c>
      <c r="K298" s="17" t="e">
        <f t="shared" si="55"/>
        <v>#REF!</v>
      </c>
      <c r="L298" s="17">
        <f t="shared" si="56"/>
        <v>32.637599999999999</v>
      </c>
      <c r="M298" s="18" t="e">
        <f t="shared" si="57"/>
        <v>#REF!</v>
      </c>
      <c r="N298" s="18">
        <f t="shared" si="58"/>
        <v>35</v>
      </c>
      <c r="O298" s="19">
        <v>70</v>
      </c>
      <c r="P298" s="19">
        <v>35</v>
      </c>
      <c r="Q298" s="20" t="e">
        <f t="shared" si="59"/>
        <v>#REF!</v>
      </c>
      <c r="R298" s="23" t="e">
        <f t="shared" si="60"/>
        <v>#REF!</v>
      </c>
    </row>
    <row r="299" spans="1:18" s="3" customFormat="1" ht="13.5">
      <c r="A299" s="3" t="s">
        <v>3858</v>
      </c>
      <c r="B299" s="13">
        <f t="shared" si="54"/>
        <v>2.92</v>
      </c>
      <c r="C299" s="13">
        <v>2920</v>
      </c>
      <c r="D299" s="13"/>
      <c r="E299" s="14" t="s">
        <v>3823</v>
      </c>
      <c r="F299" s="13" t="e">
        <f>#REF!</f>
        <v>#REF!</v>
      </c>
      <c r="G299" s="15" t="e">
        <f>#REF!</f>
        <v>#REF!</v>
      </c>
      <c r="H299" s="16">
        <f t="shared" si="63"/>
        <v>32.637599999999999</v>
      </c>
      <c r="I299" s="16"/>
      <c r="J299" s="16">
        <v>0</v>
      </c>
      <c r="K299" s="17" t="e">
        <f t="shared" si="55"/>
        <v>#REF!</v>
      </c>
      <c r="L299" s="17">
        <f t="shared" si="56"/>
        <v>32.637599999999999</v>
      </c>
      <c r="M299" s="18" t="e">
        <f t="shared" si="57"/>
        <v>#REF!</v>
      </c>
      <c r="N299" s="18">
        <f t="shared" si="58"/>
        <v>35</v>
      </c>
      <c r="O299" s="19">
        <v>70</v>
      </c>
      <c r="P299" s="19">
        <v>35</v>
      </c>
      <c r="Q299" s="20" t="e">
        <f t="shared" si="59"/>
        <v>#REF!</v>
      </c>
      <c r="R299" s="23" t="e">
        <f t="shared" si="60"/>
        <v>#REF!</v>
      </c>
    </row>
    <row r="300" spans="1:18" s="3" customFormat="1" ht="13.5">
      <c r="A300" s="3" t="s">
        <v>3858</v>
      </c>
      <c r="B300" s="13">
        <f t="shared" si="54"/>
        <v>2.93</v>
      </c>
      <c r="C300" s="13">
        <v>2930</v>
      </c>
      <c r="D300" s="13"/>
      <c r="E300" s="14" t="s">
        <v>3823</v>
      </c>
      <c r="F300" s="13" t="e">
        <f>#REF!</f>
        <v>#REF!</v>
      </c>
      <c r="G300" s="15" t="e">
        <f>#REF!</f>
        <v>#REF!</v>
      </c>
      <c r="H300" s="16">
        <f t="shared" ref="H300:H307" si="64">(3.79*0.2+5.02*0.4+5.89*0.3)*7.2</f>
        <v>32.637599999999999</v>
      </c>
      <c r="I300" s="16"/>
      <c r="J300" s="16">
        <v>0</v>
      </c>
      <c r="K300" s="17" t="e">
        <f t="shared" si="55"/>
        <v>#REF!</v>
      </c>
      <c r="L300" s="17">
        <f t="shared" si="56"/>
        <v>32.637599999999999</v>
      </c>
      <c r="M300" s="18" t="e">
        <f t="shared" si="57"/>
        <v>#REF!</v>
      </c>
      <c r="N300" s="18">
        <f t="shared" si="58"/>
        <v>35</v>
      </c>
      <c r="O300" s="19">
        <v>70</v>
      </c>
      <c r="P300" s="19">
        <v>35</v>
      </c>
      <c r="Q300" s="20" t="e">
        <f t="shared" si="59"/>
        <v>#REF!</v>
      </c>
      <c r="R300" s="23" t="e">
        <f t="shared" si="60"/>
        <v>#REF!</v>
      </c>
    </row>
    <row r="301" spans="1:18" s="3" customFormat="1" ht="13.5">
      <c r="A301" s="3" t="s">
        <v>3858</v>
      </c>
      <c r="B301" s="13">
        <f t="shared" si="54"/>
        <v>2.94</v>
      </c>
      <c r="C301" s="13">
        <v>2940</v>
      </c>
      <c r="D301" s="13"/>
      <c r="E301" s="14" t="s">
        <v>3823</v>
      </c>
      <c r="F301" s="13" t="e">
        <f>#REF!</f>
        <v>#REF!</v>
      </c>
      <c r="G301" s="15" t="e">
        <f>#REF!</f>
        <v>#REF!</v>
      </c>
      <c r="H301" s="16">
        <f t="shared" si="64"/>
        <v>32.637599999999999</v>
      </c>
      <c r="I301" s="16"/>
      <c r="J301" s="16">
        <v>0</v>
      </c>
      <c r="K301" s="17" t="e">
        <f t="shared" si="55"/>
        <v>#REF!</v>
      </c>
      <c r="L301" s="17">
        <f t="shared" si="56"/>
        <v>32.637599999999999</v>
      </c>
      <c r="M301" s="18" t="e">
        <f t="shared" si="57"/>
        <v>#REF!</v>
      </c>
      <c r="N301" s="18">
        <f t="shared" si="58"/>
        <v>35</v>
      </c>
      <c r="O301" s="19">
        <v>70</v>
      </c>
      <c r="P301" s="19">
        <v>35</v>
      </c>
      <c r="Q301" s="20" t="e">
        <f t="shared" si="59"/>
        <v>#REF!</v>
      </c>
      <c r="R301" s="23" t="e">
        <f t="shared" si="60"/>
        <v>#REF!</v>
      </c>
    </row>
    <row r="302" spans="1:18" s="3" customFormat="1" ht="13.5">
      <c r="A302" s="3" t="s">
        <v>3858</v>
      </c>
      <c r="B302" s="13">
        <f t="shared" si="54"/>
        <v>2.95</v>
      </c>
      <c r="C302" s="13">
        <v>2950</v>
      </c>
      <c r="D302" s="13"/>
      <c r="E302" s="14" t="s">
        <v>3823</v>
      </c>
      <c r="F302" s="13" t="e">
        <f>#REF!</f>
        <v>#REF!</v>
      </c>
      <c r="G302" s="15" t="e">
        <f>#REF!</f>
        <v>#REF!</v>
      </c>
      <c r="H302" s="16">
        <f t="shared" si="64"/>
        <v>32.637599999999999</v>
      </c>
      <c r="I302" s="16"/>
      <c r="J302" s="16">
        <v>0</v>
      </c>
      <c r="K302" s="17" t="e">
        <f t="shared" si="55"/>
        <v>#REF!</v>
      </c>
      <c r="L302" s="17">
        <f t="shared" si="56"/>
        <v>32.637599999999999</v>
      </c>
      <c r="M302" s="18" t="e">
        <f t="shared" si="57"/>
        <v>#REF!</v>
      </c>
      <c r="N302" s="18">
        <f t="shared" si="58"/>
        <v>35</v>
      </c>
      <c r="O302" s="19">
        <v>70</v>
      </c>
      <c r="P302" s="19">
        <v>35</v>
      </c>
      <c r="Q302" s="20" t="e">
        <f t="shared" si="59"/>
        <v>#REF!</v>
      </c>
      <c r="R302" s="23" t="e">
        <f t="shared" si="60"/>
        <v>#REF!</v>
      </c>
    </row>
    <row r="303" spans="1:18" s="3" customFormat="1" ht="13.5">
      <c r="A303" s="3" t="s">
        <v>3858</v>
      </c>
      <c r="B303" s="13">
        <f t="shared" si="54"/>
        <v>2.96</v>
      </c>
      <c r="C303" s="13">
        <v>2960</v>
      </c>
      <c r="D303" s="13"/>
      <c r="E303" s="14" t="s">
        <v>3823</v>
      </c>
      <c r="F303" s="13" t="e">
        <f>#REF!</f>
        <v>#REF!</v>
      </c>
      <c r="G303" s="15" t="e">
        <f>#REF!</f>
        <v>#REF!</v>
      </c>
      <c r="H303" s="16">
        <f t="shared" si="64"/>
        <v>32.637599999999999</v>
      </c>
      <c r="I303" s="16"/>
      <c r="J303" s="16">
        <v>0</v>
      </c>
      <c r="K303" s="17" t="e">
        <f t="shared" si="55"/>
        <v>#REF!</v>
      </c>
      <c r="L303" s="17">
        <f t="shared" si="56"/>
        <v>32.637599999999999</v>
      </c>
      <c r="M303" s="18" t="e">
        <f t="shared" si="57"/>
        <v>#REF!</v>
      </c>
      <c r="N303" s="18">
        <f t="shared" si="58"/>
        <v>35</v>
      </c>
      <c r="O303" s="19">
        <v>70</v>
      </c>
      <c r="P303" s="19">
        <v>35</v>
      </c>
      <c r="Q303" s="20" t="e">
        <f t="shared" si="59"/>
        <v>#REF!</v>
      </c>
      <c r="R303" s="23" t="e">
        <f t="shared" si="60"/>
        <v>#REF!</v>
      </c>
    </row>
    <row r="304" spans="1:18" s="3" customFormat="1" ht="13.5">
      <c r="A304" s="3" t="s">
        <v>3858</v>
      </c>
      <c r="B304" s="13">
        <f t="shared" si="54"/>
        <v>2.97</v>
      </c>
      <c r="C304" s="13">
        <v>2970</v>
      </c>
      <c r="D304" s="13"/>
      <c r="E304" s="14" t="s">
        <v>3823</v>
      </c>
      <c r="F304" s="13" t="e">
        <f>#REF!</f>
        <v>#REF!</v>
      </c>
      <c r="G304" s="15" t="e">
        <f>#REF!</f>
        <v>#REF!</v>
      </c>
      <c r="H304" s="16">
        <f t="shared" si="64"/>
        <v>32.637599999999999</v>
      </c>
      <c r="I304" s="16"/>
      <c r="J304" s="16">
        <v>0</v>
      </c>
      <c r="K304" s="17" t="e">
        <f t="shared" si="55"/>
        <v>#REF!</v>
      </c>
      <c r="L304" s="17">
        <f t="shared" si="56"/>
        <v>32.637599999999999</v>
      </c>
      <c r="M304" s="18" t="e">
        <f t="shared" si="57"/>
        <v>#REF!</v>
      </c>
      <c r="N304" s="18">
        <f t="shared" si="58"/>
        <v>35</v>
      </c>
      <c r="O304" s="19">
        <v>70</v>
      </c>
      <c r="P304" s="19">
        <v>35</v>
      </c>
      <c r="Q304" s="20" t="e">
        <f t="shared" si="59"/>
        <v>#REF!</v>
      </c>
      <c r="R304" s="23" t="e">
        <f t="shared" si="60"/>
        <v>#REF!</v>
      </c>
    </row>
    <row r="305" spans="1:18" s="3" customFormat="1" ht="13.5">
      <c r="A305" s="3" t="s">
        <v>3858</v>
      </c>
      <c r="B305" s="13">
        <f t="shared" si="54"/>
        <v>2.98</v>
      </c>
      <c r="C305" s="13">
        <v>2980</v>
      </c>
      <c r="D305" s="13"/>
      <c r="E305" s="14" t="s">
        <v>3823</v>
      </c>
      <c r="F305" s="13" t="e">
        <f>#REF!</f>
        <v>#REF!</v>
      </c>
      <c r="G305" s="15" t="e">
        <f>#REF!</f>
        <v>#REF!</v>
      </c>
      <c r="H305" s="16">
        <f t="shared" si="64"/>
        <v>32.637599999999999</v>
      </c>
      <c r="I305" s="16"/>
      <c r="J305" s="16">
        <v>0</v>
      </c>
      <c r="K305" s="17" t="e">
        <f t="shared" si="55"/>
        <v>#REF!</v>
      </c>
      <c r="L305" s="17">
        <f t="shared" si="56"/>
        <v>32.637599999999999</v>
      </c>
      <c r="M305" s="18" t="e">
        <f t="shared" si="57"/>
        <v>#REF!</v>
      </c>
      <c r="N305" s="18">
        <f t="shared" si="58"/>
        <v>35</v>
      </c>
      <c r="O305" s="19">
        <v>70</v>
      </c>
      <c r="P305" s="19">
        <v>35</v>
      </c>
      <c r="Q305" s="20" t="e">
        <f t="shared" si="59"/>
        <v>#REF!</v>
      </c>
      <c r="R305" s="23" t="e">
        <f t="shared" si="60"/>
        <v>#REF!</v>
      </c>
    </row>
    <row r="306" spans="1:18" s="3" customFormat="1" ht="13.5">
      <c r="A306" s="3" t="s">
        <v>3858</v>
      </c>
      <c r="B306" s="13">
        <f t="shared" si="54"/>
        <v>2.99</v>
      </c>
      <c r="C306" s="13">
        <v>2990</v>
      </c>
      <c r="D306" s="13"/>
      <c r="E306" s="14" t="s">
        <v>3823</v>
      </c>
      <c r="F306" s="13" t="e">
        <f>#REF!</f>
        <v>#REF!</v>
      </c>
      <c r="G306" s="15" t="e">
        <f>#REF!</f>
        <v>#REF!</v>
      </c>
      <c r="H306" s="16">
        <f t="shared" si="64"/>
        <v>32.637599999999999</v>
      </c>
      <c r="I306" s="16"/>
      <c r="J306" s="16">
        <v>0</v>
      </c>
      <c r="K306" s="17" t="e">
        <f t="shared" si="55"/>
        <v>#REF!</v>
      </c>
      <c r="L306" s="17">
        <f t="shared" si="56"/>
        <v>32.637599999999999</v>
      </c>
      <c r="M306" s="18" t="e">
        <f t="shared" si="57"/>
        <v>#REF!</v>
      </c>
      <c r="N306" s="18">
        <f t="shared" si="58"/>
        <v>35</v>
      </c>
      <c r="O306" s="19">
        <v>70</v>
      </c>
      <c r="P306" s="19">
        <v>35</v>
      </c>
      <c r="Q306" s="20" t="e">
        <f t="shared" si="59"/>
        <v>#REF!</v>
      </c>
      <c r="R306" s="23" t="e">
        <f t="shared" si="60"/>
        <v>#REF!</v>
      </c>
    </row>
    <row r="307" spans="1:18" s="3" customFormat="1" ht="13.5">
      <c r="A307" s="3" t="s">
        <v>3858</v>
      </c>
      <c r="B307" s="13">
        <f t="shared" si="54"/>
        <v>3</v>
      </c>
      <c r="C307" s="13">
        <v>3000</v>
      </c>
      <c r="D307" s="13"/>
      <c r="E307" s="14" t="s">
        <v>3823</v>
      </c>
      <c r="F307" s="13" t="e">
        <f>#REF!</f>
        <v>#REF!</v>
      </c>
      <c r="G307" s="15" t="e">
        <f>#REF!</f>
        <v>#REF!</v>
      </c>
      <c r="H307" s="16">
        <f t="shared" si="64"/>
        <v>32.637599999999999</v>
      </c>
      <c r="I307" s="16"/>
      <c r="J307" s="16">
        <v>0</v>
      </c>
      <c r="K307" s="17" t="e">
        <f t="shared" si="55"/>
        <v>#REF!</v>
      </c>
      <c r="L307" s="17">
        <f t="shared" si="56"/>
        <v>32.637599999999999</v>
      </c>
      <c r="M307" s="18" t="e">
        <f t="shared" si="57"/>
        <v>#REF!</v>
      </c>
      <c r="N307" s="18">
        <f t="shared" si="58"/>
        <v>35</v>
      </c>
      <c r="O307" s="19">
        <v>70</v>
      </c>
      <c r="P307" s="19">
        <v>35</v>
      </c>
      <c r="Q307" s="20" t="e">
        <f t="shared" si="59"/>
        <v>#REF!</v>
      </c>
      <c r="R307" s="23" t="e">
        <f t="shared" si="60"/>
        <v>#REF!</v>
      </c>
    </row>
    <row r="308" spans="1:18" s="3" customFormat="1" ht="13.5">
      <c r="A308" s="3" t="s">
        <v>3859</v>
      </c>
      <c r="B308" s="13">
        <f t="shared" si="54"/>
        <v>3.01</v>
      </c>
      <c r="C308" s="13">
        <v>3010</v>
      </c>
      <c r="D308" s="13"/>
      <c r="E308" s="14" t="s">
        <v>3824</v>
      </c>
      <c r="F308" s="13" t="e">
        <f>#REF!</f>
        <v>#REF!</v>
      </c>
      <c r="G308" s="15" t="e">
        <f>#REF!</f>
        <v>#REF!</v>
      </c>
      <c r="H308" s="16">
        <f>(4.78*0.2+6.13*0.4+6.89*0.3)*7.2</f>
        <v>39.42</v>
      </c>
      <c r="I308" s="16"/>
      <c r="J308" s="16">
        <v>0</v>
      </c>
      <c r="K308" s="17" t="e">
        <f t="shared" si="55"/>
        <v>#REF!</v>
      </c>
      <c r="L308" s="17">
        <f t="shared" si="56"/>
        <v>39.42</v>
      </c>
      <c r="M308" s="18" t="e">
        <f t="shared" si="57"/>
        <v>#REF!</v>
      </c>
      <c r="N308" s="18">
        <f t="shared" si="58"/>
        <v>45</v>
      </c>
      <c r="O308" s="19">
        <v>70</v>
      </c>
      <c r="P308" s="19">
        <v>45</v>
      </c>
      <c r="Q308" s="20" t="e">
        <f t="shared" si="59"/>
        <v>#REF!</v>
      </c>
      <c r="R308" s="23" t="e">
        <f t="shared" si="60"/>
        <v>#REF!</v>
      </c>
    </row>
    <row r="309" spans="1:18" s="3" customFormat="1" ht="13.5">
      <c r="A309" s="3" t="s">
        <v>3859</v>
      </c>
      <c r="B309" s="13">
        <f t="shared" si="54"/>
        <v>3.02</v>
      </c>
      <c r="C309" s="13">
        <v>3020</v>
      </c>
      <c r="D309" s="13"/>
      <c r="E309" s="14" t="s">
        <v>3824</v>
      </c>
      <c r="F309" s="13" t="e">
        <f>#REF!</f>
        <v>#REF!</v>
      </c>
      <c r="G309" s="15" t="e">
        <f>#REF!</f>
        <v>#REF!</v>
      </c>
      <c r="H309" s="16">
        <f t="shared" ref="H309:H318" si="65">(4.78*0.2+6.13*0.4+6.89*0.3)*7.2</f>
        <v>39.42</v>
      </c>
      <c r="I309" s="16"/>
      <c r="J309" s="16">
        <v>0</v>
      </c>
      <c r="K309" s="17" t="e">
        <f t="shared" si="55"/>
        <v>#REF!</v>
      </c>
      <c r="L309" s="17">
        <f t="shared" si="56"/>
        <v>39.42</v>
      </c>
      <c r="M309" s="18" t="e">
        <f t="shared" si="57"/>
        <v>#REF!</v>
      </c>
      <c r="N309" s="18">
        <f t="shared" si="58"/>
        <v>45</v>
      </c>
      <c r="O309" s="19">
        <v>70</v>
      </c>
      <c r="P309" s="19">
        <v>45</v>
      </c>
      <c r="Q309" s="20" t="e">
        <f t="shared" si="59"/>
        <v>#REF!</v>
      </c>
      <c r="R309" s="23" t="e">
        <f t="shared" si="60"/>
        <v>#REF!</v>
      </c>
    </row>
    <row r="310" spans="1:18" s="3" customFormat="1" ht="13.5">
      <c r="A310" s="3" t="s">
        <v>3859</v>
      </c>
      <c r="B310" s="13">
        <f t="shared" si="54"/>
        <v>3.03</v>
      </c>
      <c r="C310" s="13">
        <v>3030</v>
      </c>
      <c r="D310" s="13"/>
      <c r="E310" s="14" t="s">
        <v>3824</v>
      </c>
      <c r="F310" s="13" t="e">
        <f>#REF!</f>
        <v>#REF!</v>
      </c>
      <c r="G310" s="15" t="e">
        <f>#REF!</f>
        <v>#REF!</v>
      </c>
      <c r="H310" s="16">
        <f t="shared" si="65"/>
        <v>39.42</v>
      </c>
      <c r="I310" s="16"/>
      <c r="J310" s="16">
        <v>0</v>
      </c>
      <c r="K310" s="17" t="e">
        <f t="shared" si="55"/>
        <v>#REF!</v>
      </c>
      <c r="L310" s="17">
        <f t="shared" si="56"/>
        <v>39.42</v>
      </c>
      <c r="M310" s="18" t="e">
        <f t="shared" si="57"/>
        <v>#REF!</v>
      </c>
      <c r="N310" s="18">
        <f t="shared" si="58"/>
        <v>45</v>
      </c>
      <c r="O310" s="19">
        <v>70</v>
      </c>
      <c r="P310" s="19">
        <v>45</v>
      </c>
      <c r="Q310" s="20" t="e">
        <f t="shared" si="59"/>
        <v>#REF!</v>
      </c>
      <c r="R310" s="23" t="e">
        <f t="shared" si="60"/>
        <v>#REF!</v>
      </c>
    </row>
    <row r="311" spans="1:18" s="3" customFormat="1" ht="13.5">
      <c r="A311" s="3" t="s">
        <v>3859</v>
      </c>
      <c r="B311" s="13">
        <f t="shared" si="54"/>
        <v>3.04</v>
      </c>
      <c r="C311" s="13">
        <v>3040</v>
      </c>
      <c r="D311" s="13"/>
      <c r="E311" s="14" t="s">
        <v>3824</v>
      </c>
      <c r="F311" s="13" t="e">
        <f>#REF!</f>
        <v>#REF!</v>
      </c>
      <c r="G311" s="15" t="e">
        <f>#REF!</f>
        <v>#REF!</v>
      </c>
      <c r="H311" s="16">
        <f t="shared" si="65"/>
        <v>39.42</v>
      </c>
      <c r="I311" s="16"/>
      <c r="J311" s="16">
        <v>0</v>
      </c>
      <c r="K311" s="17" t="e">
        <f t="shared" si="55"/>
        <v>#REF!</v>
      </c>
      <c r="L311" s="17">
        <f t="shared" si="56"/>
        <v>39.42</v>
      </c>
      <c r="M311" s="18" t="e">
        <f t="shared" si="57"/>
        <v>#REF!</v>
      </c>
      <c r="N311" s="18">
        <f t="shared" si="58"/>
        <v>45</v>
      </c>
      <c r="O311" s="19">
        <v>70</v>
      </c>
      <c r="P311" s="19">
        <v>45</v>
      </c>
      <c r="Q311" s="20" t="e">
        <f t="shared" si="59"/>
        <v>#REF!</v>
      </c>
      <c r="R311" s="23" t="e">
        <f t="shared" si="60"/>
        <v>#REF!</v>
      </c>
    </row>
    <row r="312" spans="1:18" s="3" customFormat="1" ht="13.5">
      <c r="A312" s="3" t="s">
        <v>3859</v>
      </c>
      <c r="B312" s="13">
        <f t="shared" si="54"/>
        <v>3.05</v>
      </c>
      <c r="C312" s="13">
        <v>3050</v>
      </c>
      <c r="D312" s="13"/>
      <c r="E312" s="14" t="s">
        <v>3824</v>
      </c>
      <c r="F312" s="13" t="e">
        <f>#REF!</f>
        <v>#REF!</v>
      </c>
      <c r="G312" s="15" t="e">
        <f>#REF!</f>
        <v>#REF!</v>
      </c>
      <c r="H312" s="16">
        <f t="shared" si="65"/>
        <v>39.42</v>
      </c>
      <c r="I312" s="16"/>
      <c r="J312" s="16">
        <v>0</v>
      </c>
      <c r="K312" s="17" t="e">
        <f t="shared" si="55"/>
        <v>#REF!</v>
      </c>
      <c r="L312" s="17">
        <f t="shared" si="56"/>
        <v>39.42</v>
      </c>
      <c r="M312" s="18" t="e">
        <f t="shared" si="57"/>
        <v>#REF!</v>
      </c>
      <c r="N312" s="18">
        <f t="shared" si="58"/>
        <v>45</v>
      </c>
      <c r="O312" s="19">
        <v>70</v>
      </c>
      <c r="P312" s="19">
        <v>45</v>
      </c>
      <c r="Q312" s="20" t="e">
        <f t="shared" si="59"/>
        <v>#REF!</v>
      </c>
      <c r="R312" s="23" t="e">
        <f t="shared" si="60"/>
        <v>#REF!</v>
      </c>
    </row>
    <row r="313" spans="1:18" s="3" customFormat="1" ht="13.5">
      <c r="A313" s="3" t="s">
        <v>3859</v>
      </c>
      <c r="B313" s="13">
        <f t="shared" si="54"/>
        <v>3.06</v>
      </c>
      <c r="C313" s="13">
        <v>3060</v>
      </c>
      <c r="D313" s="13"/>
      <c r="E313" s="14" t="s">
        <v>3824</v>
      </c>
      <c r="F313" s="13" t="e">
        <f>#REF!</f>
        <v>#REF!</v>
      </c>
      <c r="G313" s="15" t="e">
        <f>#REF!</f>
        <v>#REF!</v>
      </c>
      <c r="H313" s="16">
        <f t="shared" si="65"/>
        <v>39.42</v>
      </c>
      <c r="I313" s="16"/>
      <c r="J313" s="16">
        <v>0</v>
      </c>
      <c r="K313" s="17" t="e">
        <f t="shared" si="55"/>
        <v>#REF!</v>
      </c>
      <c r="L313" s="17">
        <f t="shared" si="56"/>
        <v>39.42</v>
      </c>
      <c r="M313" s="18" t="e">
        <f t="shared" si="57"/>
        <v>#REF!</v>
      </c>
      <c r="N313" s="18">
        <f t="shared" si="58"/>
        <v>45</v>
      </c>
      <c r="O313" s="19">
        <v>70</v>
      </c>
      <c r="P313" s="19">
        <v>45</v>
      </c>
      <c r="Q313" s="20" t="e">
        <f t="shared" si="59"/>
        <v>#REF!</v>
      </c>
      <c r="R313" s="23" t="e">
        <f t="shared" si="60"/>
        <v>#REF!</v>
      </c>
    </row>
    <row r="314" spans="1:18" s="3" customFormat="1" ht="13.5">
      <c r="A314" s="3" t="s">
        <v>3859</v>
      </c>
      <c r="B314" s="13">
        <f t="shared" si="54"/>
        <v>3.07</v>
      </c>
      <c r="C314" s="13">
        <v>3070</v>
      </c>
      <c r="D314" s="13"/>
      <c r="E314" s="14" t="s">
        <v>3824</v>
      </c>
      <c r="F314" s="13" t="e">
        <f>#REF!</f>
        <v>#REF!</v>
      </c>
      <c r="G314" s="15" t="e">
        <f>#REF!</f>
        <v>#REF!</v>
      </c>
      <c r="H314" s="16">
        <f t="shared" si="65"/>
        <v>39.42</v>
      </c>
      <c r="I314" s="16"/>
      <c r="J314" s="16">
        <v>0</v>
      </c>
      <c r="K314" s="17" t="e">
        <f t="shared" si="55"/>
        <v>#REF!</v>
      </c>
      <c r="L314" s="17">
        <f t="shared" si="56"/>
        <v>39.42</v>
      </c>
      <c r="M314" s="18" t="e">
        <f t="shared" si="57"/>
        <v>#REF!</v>
      </c>
      <c r="N314" s="18">
        <f t="shared" si="58"/>
        <v>45</v>
      </c>
      <c r="O314" s="19">
        <v>70</v>
      </c>
      <c r="P314" s="19">
        <v>45</v>
      </c>
      <c r="Q314" s="20" t="e">
        <f t="shared" si="59"/>
        <v>#REF!</v>
      </c>
      <c r="R314" s="23" t="e">
        <f t="shared" si="60"/>
        <v>#REF!</v>
      </c>
    </row>
    <row r="315" spans="1:18" s="3" customFormat="1" ht="13.5">
      <c r="A315" s="3" t="s">
        <v>3859</v>
      </c>
      <c r="B315" s="13">
        <f t="shared" si="54"/>
        <v>3.08</v>
      </c>
      <c r="C315" s="13">
        <v>3080</v>
      </c>
      <c r="D315" s="13"/>
      <c r="E315" s="14" t="s">
        <v>3824</v>
      </c>
      <c r="F315" s="13" t="e">
        <f>#REF!</f>
        <v>#REF!</v>
      </c>
      <c r="G315" s="15" t="e">
        <f>#REF!</f>
        <v>#REF!</v>
      </c>
      <c r="H315" s="16">
        <f t="shared" si="65"/>
        <v>39.42</v>
      </c>
      <c r="I315" s="16"/>
      <c r="J315" s="16">
        <v>0</v>
      </c>
      <c r="K315" s="17" t="e">
        <f t="shared" si="55"/>
        <v>#REF!</v>
      </c>
      <c r="L315" s="17">
        <f t="shared" si="56"/>
        <v>39.42</v>
      </c>
      <c r="M315" s="18" t="e">
        <f t="shared" si="57"/>
        <v>#REF!</v>
      </c>
      <c r="N315" s="18">
        <f t="shared" si="58"/>
        <v>45</v>
      </c>
      <c r="O315" s="19">
        <v>70</v>
      </c>
      <c r="P315" s="19">
        <v>45</v>
      </c>
      <c r="Q315" s="20" t="e">
        <f t="shared" si="59"/>
        <v>#REF!</v>
      </c>
      <c r="R315" s="23" t="e">
        <f t="shared" si="60"/>
        <v>#REF!</v>
      </c>
    </row>
    <row r="316" spans="1:18" s="3" customFormat="1" ht="13.5">
      <c r="A316" s="3" t="s">
        <v>3859</v>
      </c>
      <c r="B316" s="13">
        <f t="shared" si="54"/>
        <v>3.09</v>
      </c>
      <c r="C316" s="13">
        <v>3090</v>
      </c>
      <c r="D316" s="13"/>
      <c r="E316" s="14" t="s">
        <v>3824</v>
      </c>
      <c r="F316" s="13" t="e">
        <f>#REF!</f>
        <v>#REF!</v>
      </c>
      <c r="G316" s="15" t="e">
        <f>#REF!</f>
        <v>#REF!</v>
      </c>
      <c r="H316" s="16">
        <f t="shared" si="65"/>
        <v>39.42</v>
      </c>
      <c r="I316" s="16"/>
      <c r="J316" s="16">
        <v>0</v>
      </c>
      <c r="K316" s="17" t="e">
        <f t="shared" si="55"/>
        <v>#REF!</v>
      </c>
      <c r="L316" s="17">
        <f t="shared" si="56"/>
        <v>39.42</v>
      </c>
      <c r="M316" s="18" t="e">
        <f t="shared" si="57"/>
        <v>#REF!</v>
      </c>
      <c r="N316" s="18">
        <f t="shared" si="58"/>
        <v>45</v>
      </c>
      <c r="O316" s="19">
        <v>70</v>
      </c>
      <c r="P316" s="19">
        <v>45</v>
      </c>
      <c r="Q316" s="20" t="e">
        <f t="shared" si="59"/>
        <v>#REF!</v>
      </c>
      <c r="R316" s="23" t="e">
        <f t="shared" si="60"/>
        <v>#REF!</v>
      </c>
    </row>
    <row r="317" spans="1:18" s="3" customFormat="1" ht="13.5">
      <c r="A317" s="3" t="s">
        <v>3859</v>
      </c>
      <c r="B317" s="13">
        <f t="shared" si="54"/>
        <v>3.1</v>
      </c>
      <c r="C317" s="13">
        <v>3100</v>
      </c>
      <c r="D317" s="13"/>
      <c r="E317" s="14" t="s">
        <v>3824</v>
      </c>
      <c r="F317" s="13" t="e">
        <f>#REF!</f>
        <v>#REF!</v>
      </c>
      <c r="G317" s="15" t="e">
        <f>#REF!</f>
        <v>#REF!</v>
      </c>
      <c r="H317" s="16">
        <f t="shared" si="65"/>
        <v>39.42</v>
      </c>
      <c r="I317" s="16"/>
      <c r="J317" s="16">
        <v>0</v>
      </c>
      <c r="K317" s="17" t="e">
        <f t="shared" si="55"/>
        <v>#REF!</v>
      </c>
      <c r="L317" s="17">
        <f t="shared" si="56"/>
        <v>39.42</v>
      </c>
      <c r="M317" s="18" t="e">
        <f t="shared" si="57"/>
        <v>#REF!</v>
      </c>
      <c r="N317" s="18">
        <f t="shared" si="58"/>
        <v>45</v>
      </c>
      <c r="O317" s="19">
        <v>70</v>
      </c>
      <c r="P317" s="19">
        <v>45</v>
      </c>
      <c r="Q317" s="20" t="e">
        <f t="shared" si="59"/>
        <v>#REF!</v>
      </c>
      <c r="R317" s="23" t="e">
        <f t="shared" si="60"/>
        <v>#REF!</v>
      </c>
    </row>
    <row r="318" spans="1:18" s="3" customFormat="1" ht="13.5">
      <c r="A318" s="3" t="s">
        <v>3859</v>
      </c>
      <c r="B318" s="13">
        <f t="shared" si="54"/>
        <v>3.11</v>
      </c>
      <c r="C318" s="13">
        <v>3110</v>
      </c>
      <c r="D318" s="13"/>
      <c r="E318" s="14" t="s">
        <v>3824</v>
      </c>
      <c r="F318" s="13" t="e">
        <f>#REF!</f>
        <v>#REF!</v>
      </c>
      <c r="G318" s="15" t="e">
        <f>#REF!</f>
        <v>#REF!</v>
      </c>
      <c r="H318" s="16">
        <f t="shared" si="65"/>
        <v>39.42</v>
      </c>
      <c r="I318" s="16"/>
      <c r="J318" s="16">
        <v>0</v>
      </c>
      <c r="K318" s="17" t="e">
        <f t="shared" si="55"/>
        <v>#REF!</v>
      </c>
      <c r="L318" s="17">
        <f t="shared" si="56"/>
        <v>39.42</v>
      </c>
      <c r="M318" s="18" t="e">
        <f t="shared" si="57"/>
        <v>#REF!</v>
      </c>
      <c r="N318" s="18">
        <f t="shared" si="58"/>
        <v>45</v>
      </c>
      <c r="O318" s="19">
        <v>70</v>
      </c>
      <c r="P318" s="19">
        <v>45</v>
      </c>
      <c r="Q318" s="20" t="e">
        <f t="shared" si="59"/>
        <v>#REF!</v>
      </c>
      <c r="R318" s="23" t="e">
        <f t="shared" si="60"/>
        <v>#REF!</v>
      </c>
    </row>
    <row r="319" spans="1:18" s="3" customFormat="1" ht="13.5">
      <c r="A319" s="3" t="s">
        <v>3859</v>
      </c>
      <c r="B319" s="13">
        <f t="shared" si="54"/>
        <v>3.12</v>
      </c>
      <c r="C319" s="13">
        <v>3120</v>
      </c>
      <c r="D319" s="13"/>
      <c r="E319" s="14" t="s">
        <v>3824</v>
      </c>
      <c r="F319" s="13" t="e">
        <f>#REF!</f>
        <v>#REF!</v>
      </c>
      <c r="G319" s="15" t="e">
        <f>#REF!</f>
        <v>#REF!</v>
      </c>
      <c r="H319" s="16">
        <f t="shared" ref="H319:H328" si="66">(4.78*0.2+6.13*0.4+6.89*0.3)*7.2</f>
        <v>39.42</v>
      </c>
      <c r="I319" s="16"/>
      <c r="J319" s="16">
        <v>0</v>
      </c>
      <c r="K319" s="17" t="e">
        <f t="shared" si="55"/>
        <v>#REF!</v>
      </c>
      <c r="L319" s="17">
        <f t="shared" si="56"/>
        <v>39.42</v>
      </c>
      <c r="M319" s="18" t="e">
        <f t="shared" si="57"/>
        <v>#REF!</v>
      </c>
      <c r="N319" s="18">
        <f t="shared" si="58"/>
        <v>45</v>
      </c>
      <c r="O319" s="19">
        <v>70</v>
      </c>
      <c r="P319" s="19">
        <v>45</v>
      </c>
      <c r="Q319" s="20" t="e">
        <f t="shared" si="59"/>
        <v>#REF!</v>
      </c>
      <c r="R319" s="23" t="e">
        <f t="shared" si="60"/>
        <v>#REF!</v>
      </c>
    </row>
    <row r="320" spans="1:18" s="3" customFormat="1" ht="13.5">
      <c r="A320" s="3" t="s">
        <v>3859</v>
      </c>
      <c r="B320" s="13">
        <f t="shared" si="54"/>
        <v>3.13</v>
      </c>
      <c r="C320" s="13">
        <v>3130</v>
      </c>
      <c r="D320" s="13"/>
      <c r="E320" s="14" t="s">
        <v>3824</v>
      </c>
      <c r="F320" s="13" t="e">
        <f>#REF!</f>
        <v>#REF!</v>
      </c>
      <c r="G320" s="15" t="e">
        <f>#REF!</f>
        <v>#REF!</v>
      </c>
      <c r="H320" s="16">
        <f t="shared" si="66"/>
        <v>39.42</v>
      </c>
      <c r="I320" s="16"/>
      <c r="J320" s="16">
        <v>0</v>
      </c>
      <c r="K320" s="17" t="e">
        <f t="shared" si="55"/>
        <v>#REF!</v>
      </c>
      <c r="L320" s="17">
        <f t="shared" si="56"/>
        <v>39.42</v>
      </c>
      <c r="M320" s="18" t="e">
        <f t="shared" si="57"/>
        <v>#REF!</v>
      </c>
      <c r="N320" s="18">
        <f t="shared" si="58"/>
        <v>45</v>
      </c>
      <c r="O320" s="19">
        <v>70</v>
      </c>
      <c r="P320" s="19">
        <v>45</v>
      </c>
      <c r="Q320" s="20" t="e">
        <f t="shared" si="59"/>
        <v>#REF!</v>
      </c>
      <c r="R320" s="23" t="e">
        <f t="shared" si="60"/>
        <v>#REF!</v>
      </c>
    </row>
    <row r="321" spans="1:18" s="3" customFormat="1" ht="13.5">
      <c r="A321" s="3" t="s">
        <v>3859</v>
      </c>
      <c r="B321" s="13">
        <f t="shared" si="54"/>
        <v>3.14</v>
      </c>
      <c r="C321" s="13">
        <v>3140</v>
      </c>
      <c r="D321" s="13"/>
      <c r="E321" s="14" t="s">
        <v>3824</v>
      </c>
      <c r="F321" s="13" t="e">
        <f>#REF!</f>
        <v>#REF!</v>
      </c>
      <c r="G321" s="15" t="e">
        <f>#REF!</f>
        <v>#REF!</v>
      </c>
      <c r="H321" s="16">
        <f t="shared" si="66"/>
        <v>39.42</v>
      </c>
      <c r="I321" s="16"/>
      <c r="J321" s="16">
        <v>0</v>
      </c>
      <c r="K321" s="17" t="e">
        <f t="shared" si="55"/>
        <v>#REF!</v>
      </c>
      <c r="L321" s="17">
        <f t="shared" si="56"/>
        <v>39.42</v>
      </c>
      <c r="M321" s="18" t="e">
        <f t="shared" si="57"/>
        <v>#REF!</v>
      </c>
      <c r="N321" s="18">
        <f t="shared" si="58"/>
        <v>45</v>
      </c>
      <c r="O321" s="19">
        <v>70</v>
      </c>
      <c r="P321" s="19">
        <v>45</v>
      </c>
      <c r="Q321" s="20" t="e">
        <f t="shared" si="59"/>
        <v>#REF!</v>
      </c>
      <c r="R321" s="23" t="e">
        <f t="shared" si="60"/>
        <v>#REF!</v>
      </c>
    </row>
    <row r="322" spans="1:18" s="3" customFormat="1" ht="13.5">
      <c r="A322" s="3" t="s">
        <v>3859</v>
      </c>
      <c r="B322" s="13">
        <f t="shared" si="54"/>
        <v>3.15</v>
      </c>
      <c r="C322" s="13">
        <v>3150</v>
      </c>
      <c r="D322" s="13"/>
      <c r="E322" s="14" t="s">
        <v>3824</v>
      </c>
      <c r="F322" s="13" t="e">
        <f>#REF!</f>
        <v>#REF!</v>
      </c>
      <c r="G322" s="15" t="e">
        <f>#REF!</f>
        <v>#REF!</v>
      </c>
      <c r="H322" s="16">
        <f t="shared" si="66"/>
        <v>39.42</v>
      </c>
      <c r="I322" s="16"/>
      <c r="J322" s="16">
        <v>0</v>
      </c>
      <c r="K322" s="17" t="e">
        <f t="shared" si="55"/>
        <v>#REF!</v>
      </c>
      <c r="L322" s="17">
        <f t="shared" si="56"/>
        <v>39.42</v>
      </c>
      <c r="M322" s="18" t="e">
        <f t="shared" si="57"/>
        <v>#REF!</v>
      </c>
      <c r="N322" s="18">
        <f t="shared" si="58"/>
        <v>45</v>
      </c>
      <c r="O322" s="19">
        <v>70</v>
      </c>
      <c r="P322" s="19">
        <v>45</v>
      </c>
      <c r="Q322" s="20" t="e">
        <f t="shared" si="59"/>
        <v>#REF!</v>
      </c>
      <c r="R322" s="23" t="e">
        <f t="shared" si="60"/>
        <v>#REF!</v>
      </c>
    </row>
    <row r="323" spans="1:18" s="3" customFormat="1" ht="13.5">
      <c r="A323" s="3" t="s">
        <v>3859</v>
      </c>
      <c r="B323" s="13">
        <f t="shared" si="54"/>
        <v>3.16</v>
      </c>
      <c r="C323" s="13">
        <v>3160</v>
      </c>
      <c r="D323" s="13"/>
      <c r="E323" s="14" t="s">
        <v>3824</v>
      </c>
      <c r="F323" s="13" t="e">
        <f>#REF!</f>
        <v>#REF!</v>
      </c>
      <c r="G323" s="15" t="e">
        <f>#REF!</f>
        <v>#REF!</v>
      </c>
      <c r="H323" s="16">
        <f t="shared" si="66"/>
        <v>39.42</v>
      </c>
      <c r="I323" s="16"/>
      <c r="J323" s="16">
        <v>0</v>
      </c>
      <c r="K323" s="17" t="e">
        <f t="shared" si="55"/>
        <v>#REF!</v>
      </c>
      <c r="L323" s="17">
        <f t="shared" si="56"/>
        <v>39.42</v>
      </c>
      <c r="M323" s="18" t="e">
        <f t="shared" si="57"/>
        <v>#REF!</v>
      </c>
      <c r="N323" s="18">
        <f t="shared" si="58"/>
        <v>45</v>
      </c>
      <c r="O323" s="19">
        <v>70</v>
      </c>
      <c r="P323" s="19">
        <v>45</v>
      </c>
      <c r="Q323" s="20" t="e">
        <f t="shared" si="59"/>
        <v>#REF!</v>
      </c>
      <c r="R323" s="23" t="e">
        <f t="shared" si="60"/>
        <v>#REF!</v>
      </c>
    </row>
    <row r="324" spans="1:18" s="3" customFormat="1" ht="13.5">
      <c r="A324" s="3" t="s">
        <v>3859</v>
      </c>
      <c r="B324" s="13">
        <f t="shared" si="54"/>
        <v>3.17</v>
      </c>
      <c r="C324" s="13">
        <v>3170</v>
      </c>
      <c r="D324" s="13"/>
      <c r="E324" s="14" t="s">
        <v>3824</v>
      </c>
      <c r="F324" s="13" t="e">
        <f>#REF!</f>
        <v>#REF!</v>
      </c>
      <c r="G324" s="15" t="e">
        <f>#REF!</f>
        <v>#REF!</v>
      </c>
      <c r="H324" s="16">
        <f t="shared" si="66"/>
        <v>39.42</v>
      </c>
      <c r="I324" s="16"/>
      <c r="J324" s="16">
        <v>0</v>
      </c>
      <c r="K324" s="17" t="e">
        <f t="shared" si="55"/>
        <v>#REF!</v>
      </c>
      <c r="L324" s="17">
        <f t="shared" si="56"/>
        <v>39.42</v>
      </c>
      <c r="M324" s="18" t="e">
        <f t="shared" si="57"/>
        <v>#REF!</v>
      </c>
      <c r="N324" s="18">
        <f t="shared" si="58"/>
        <v>45</v>
      </c>
      <c r="O324" s="19">
        <v>70</v>
      </c>
      <c r="P324" s="19">
        <v>45</v>
      </c>
      <c r="Q324" s="20" t="e">
        <f t="shared" si="59"/>
        <v>#REF!</v>
      </c>
      <c r="R324" s="23" t="e">
        <f t="shared" si="60"/>
        <v>#REF!</v>
      </c>
    </row>
    <row r="325" spans="1:18" s="3" customFormat="1" ht="13.5">
      <c r="A325" s="3" t="s">
        <v>3859</v>
      </c>
      <c r="B325" s="13">
        <f t="shared" si="54"/>
        <v>3.18</v>
      </c>
      <c r="C325" s="13">
        <v>3180</v>
      </c>
      <c r="D325" s="13"/>
      <c r="E325" s="14" t="s">
        <v>3824</v>
      </c>
      <c r="F325" s="13" t="e">
        <f>#REF!</f>
        <v>#REF!</v>
      </c>
      <c r="G325" s="15" t="e">
        <f>#REF!</f>
        <v>#REF!</v>
      </c>
      <c r="H325" s="16">
        <f t="shared" si="66"/>
        <v>39.42</v>
      </c>
      <c r="I325" s="16"/>
      <c r="J325" s="16">
        <v>0</v>
      </c>
      <c r="K325" s="17" t="e">
        <f t="shared" si="55"/>
        <v>#REF!</v>
      </c>
      <c r="L325" s="17">
        <f t="shared" si="56"/>
        <v>39.42</v>
      </c>
      <c r="M325" s="18" t="e">
        <f t="shared" si="57"/>
        <v>#REF!</v>
      </c>
      <c r="N325" s="18">
        <f t="shared" si="58"/>
        <v>45</v>
      </c>
      <c r="O325" s="19">
        <v>70</v>
      </c>
      <c r="P325" s="19">
        <v>45</v>
      </c>
      <c r="Q325" s="20" t="e">
        <f t="shared" si="59"/>
        <v>#REF!</v>
      </c>
      <c r="R325" s="23" t="e">
        <f t="shared" si="60"/>
        <v>#REF!</v>
      </c>
    </row>
    <row r="326" spans="1:18" s="3" customFormat="1" ht="13.5">
      <c r="A326" s="3" t="s">
        <v>3859</v>
      </c>
      <c r="B326" s="13">
        <f t="shared" si="54"/>
        <v>3.19</v>
      </c>
      <c r="C326" s="13">
        <v>3190</v>
      </c>
      <c r="D326" s="13"/>
      <c r="E326" s="14" t="s">
        <v>3824</v>
      </c>
      <c r="F326" s="13" t="e">
        <f>#REF!</f>
        <v>#REF!</v>
      </c>
      <c r="G326" s="15" t="e">
        <f>#REF!</f>
        <v>#REF!</v>
      </c>
      <c r="H326" s="16">
        <f t="shared" si="66"/>
        <v>39.42</v>
      </c>
      <c r="I326" s="16"/>
      <c r="J326" s="16">
        <v>0</v>
      </c>
      <c r="K326" s="17" t="e">
        <f t="shared" si="55"/>
        <v>#REF!</v>
      </c>
      <c r="L326" s="17">
        <f t="shared" si="56"/>
        <v>39.42</v>
      </c>
      <c r="M326" s="18" t="e">
        <f t="shared" si="57"/>
        <v>#REF!</v>
      </c>
      <c r="N326" s="18">
        <f t="shared" si="58"/>
        <v>45</v>
      </c>
      <c r="O326" s="19">
        <v>70</v>
      </c>
      <c r="P326" s="19">
        <v>45</v>
      </c>
      <c r="Q326" s="20" t="e">
        <f t="shared" si="59"/>
        <v>#REF!</v>
      </c>
      <c r="R326" s="23" t="e">
        <f t="shared" si="60"/>
        <v>#REF!</v>
      </c>
    </row>
    <row r="327" spans="1:18" s="3" customFormat="1" ht="13.5">
      <c r="A327" s="3" t="s">
        <v>3859</v>
      </c>
      <c r="B327" s="13">
        <f t="shared" ref="B327:B390" si="67">C327/1000</f>
        <v>3.2</v>
      </c>
      <c r="C327" s="13">
        <v>3200</v>
      </c>
      <c r="D327" s="13"/>
      <c r="E327" s="14" t="s">
        <v>3824</v>
      </c>
      <c r="F327" s="13" t="e">
        <f>#REF!</f>
        <v>#REF!</v>
      </c>
      <c r="G327" s="15" t="e">
        <f>#REF!</f>
        <v>#REF!</v>
      </c>
      <c r="H327" s="16">
        <f t="shared" si="66"/>
        <v>39.42</v>
      </c>
      <c r="I327" s="16"/>
      <c r="J327" s="16">
        <v>0</v>
      </c>
      <c r="K327" s="17" t="e">
        <f t="shared" ref="K327:K390" si="68">F327+G327</f>
        <v>#REF!</v>
      </c>
      <c r="L327" s="17">
        <f t="shared" ref="L327:L390" si="69">H327+I327+J327</f>
        <v>39.42</v>
      </c>
      <c r="M327" s="18" t="e">
        <f t="shared" ref="M327:M390" si="70">IF(B327&gt;0.05,((F327+G327)*B327+L327-N327)/B327,((F327+G327)*0.05+L327-N327)/0.05)</f>
        <v>#REF!</v>
      </c>
      <c r="N327" s="18">
        <f t="shared" ref="N327:N390" si="71">P327</f>
        <v>45</v>
      </c>
      <c r="O327" s="19">
        <v>70</v>
      </c>
      <c r="P327" s="19">
        <v>45</v>
      </c>
      <c r="Q327" s="20" t="e">
        <f t="shared" ref="Q327:Q390" si="72">IF(B327&gt;0.05,(O327-K327)*B327+P327-L327,(O327-K327)*0.05+P327-L327)</f>
        <v>#REF!</v>
      </c>
      <c r="R327" s="23" t="e">
        <f t="shared" ref="R327:R390" si="73">IF(B327&gt;0.05,Q327/(K327*B327+L327),Q327/(K327*0.05+L327))</f>
        <v>#REF!</v>
      </c>
    </row>
    <row r="328" spans="1:18" s="3" customFormat="1" ht="13.5">
      <c r="A328" s="3" t="s">
        <v>3859</v>
      </c>
      <c r="B328" s="13">
        <f t="shared" si="67"/>
        <v>3.21</v>
      </c>
      <c r="C328" s="13">
        <v>3210</v>
      </c>
      <c r="D328" s="13"/>
      <c r="E328" s="14" t="s">
        <v>3824</v>
      </c>
      <c r="F328" s="13" t="e">
        <f>#REF!</f>
        <v>#REF!</v>
      </c>
      <c r="G328" s="15" t="e">
        <f>#REF!</f>
        <v>#REF!</v>
      </c>
      <c r="H328" s="16">
        <f t="shared" si="66"/>
        <v>39.42</v>
      </c>
      <c r="I328" s="16"/>
      <c r="J328" s="16">
        <v>0</v>
      </c>
      <c r="K328" s="17" t="e">
        <f t="shared" si="68"/>
        <v>#REF!</v>
      </c>
      <c r="L328" s="17">
        <f t="shared" si="69"/>
        <v>39.42</v>
      </c>
      <c r="M328" s="18" t="e">
        <f t="shared" si="70"/>
        <v>#REF!</v>
      </c>
      <c r="N328" s="18">
        <f t="shared" si="71"/>
        <v>45</v>
      </c>
      <c r="O328" s="19">
        <v>70</v>
      </c>
      <c r="P328" s="19">
        <v>45</v>
      </c>
      <c r="Q328" s="20" t="e">
        <f t="shared" si="72"/>
        <v>#REF!</v>
      </c>
      <c r="R328" s="23" t="e">
        <f t="shared" si="73"/>
        <v>#REF!</v>
      </c>
    </row>
    <row r="329" spans="1:18" s="3" customFormat="1" ht="13.5">
      <c r="A329" s="3" t="s">
        <v>3859</v>
      </c>
      <c r="B329" s="13">
        <f t="shared" si="67"/>
        <v>3.22</v>
      </c>
      <c r="C329" s="13">
        <v>3220</v>
      </c>
      <c r="D329" s="13"/>
      <c r="E329" s="14" t="s">
        <v>3824</v>
      </c>
      <c r="F329" s="13" t="e">
        <f>#REF!</f>
        <v>#REF!</v>
      </c>
      <c r="G329" s="15" t="e">
        <f>#REF!</f>
        <v>#REF!</v>
      </c>
      <c r="H329" s="16">
        <f t="shared" ref="H329:H338" si="74">(4.78*0.2+6.13*0.4+6.89*0.3)*7.2</f>
        <v>39.42</v>
      </c>
      <c r="I329" s="16"/>
      <c r="J329" s="16">
        <v>0</v>
      </c>
      <c r="K329" s="17" t="e">
        <f t="shared" si="68"/>
        <v>#REF!</v>
      </c>
      <c r="L329" s="17">
        <f t="shared" si="69"/>
        <v>39.42</v>
      </c>
      <c r="M329" s="18" t="e">
        <f t="shared" si="70"/>
        <v>#REF!</v>
      </c>
      <c r="N329" s="18">
        <f t="shared" si="71"/>
        <v>45</v>
      </c>
      <c r="O329" s="19">
        <v>70</v>
      </c>
      <c r="P329" s="19">
        <v>45</v>
      </c>
      <c r="Q329" s="20" t="e">
        <f t="shared" si="72"/>
        <v>#REF!</v>
      </c>
      <c r="R329" s="23" t="e">
        <f t="shared" si="73"/>
        <v>#REF!</v>
      </c>
    </row>
    <row r="330" spans="1:18" s="3" customFormat="1" ht="13.5">
      <c r="A330" s="3" t="s">
        <v>3859</v>
      </c>
      <c r="B330" s="13">
        <f t="shared" si="67"/>
        <v>3.23</v>
      </c>
      <c r="C330" s="13">
        <v>3230</v>
      </c>
      <c r="D330" s="13"/>
      <c r="E330" s="14" t="s">
        <v>3824</v>
      </c>
      <c r="F330" s="13" t="e">
        <f>#REF!</f>
        <v>#REF!</v>
      </c>
      <c r="G330" s="15" t="e">
        <f>#REF!</f>
        <v>#REF!</v>
      </c>
      <c r="H330" s="16">
        <f t="shared" si="74"/>
        <v>39.42</v>
      </c>
      <c r="I330" s="16"/>
      <c r="J330" s="16">
        <v>0</v>
      </c>
      <c r="K330" s="17" t="e">
        <f t="shared" si="68"/>
        <v>#REF!</v>
      </c>
      <c r="L330" s="17">
        <f t="shared" si="69"/>
        <v>39.42</v>
      </c>
      <c r="M330" s="18" t="e">
        <f t="shared" si="70"/>
        <v>#REF!</v>
      </c>
      <c r="N330" s="18">
        <f t="shared" si="71"/>
        <v>45</v>
      </c>
      <c r="O330" s="19">
        <v>70</v>
      </c>
      <c r="P330" s="19">
        <v>45</v>
      </c>
      <c r="Q330" s="20" t="e">
        <f t="shared" si="72"/>
        <v>#REF!</v>
      </c>
      <c r="R330" s="23" t="e">
        <f t="shared" si="73"/>
        <v>#REF!</v>
      </c>
    </row>
    <row r="331" spans="1:18" s="3" customFormat="1" ht="13.5">
      <c r="A331" s="3" t="s">
        <v>3859</v>
      </c>
      <c r="B331" s="13">
        <f t="shared" si="67"/>
        <v>3.24</v>
      </c>
      <c r="C331" s="13">
        <v>3240</v>
      </c>
      <c r="D331" s="13"/>
      <c r="E331" s="14" t="s">
        <v>3824</v>
      </c>
      <c r="F331" s="13" t="e">
        <f>#REF!</f>
        <v>#REF!</v>
      </c>
      <c r="G331" s="15" t="e">
        <f>#REF!</f>
        <v>#REF!</v>
      </c>
      <c r="H331" s="16">
        <f t="shared" si="74"/>
        <v>39.42</v>
      </c>
      <c r="I331" s="16"/>
      <c r="J331" s="16">
        <v>0</v>
      </c>
      <c r="K331" s="17" t="e">
        <f t="shared" si="68"/>
        <v>#REF!</v>
      </c>
      <c r="L331" s="17">
        <f t="shared" si="69"/>
        <v>39.42</v>
      </c>
      <c r="M331" s="18" t="e">
        <f t="shared" si="70"/>
        <v>#REF!</v>
      </c>
      <c r="N331" s="18">
        <f t="shared" si="71"/>
        <v>45</v>
      </c>
      <c r="O331" s="19">
        <v>70</v>
      </c>
      <c r="P331" s="19">
        <v>45</v>
      </c>
      <c r="Q331" s="20" t="e">
        <f t="shared" si="72"/>
        <v>#REF!</v>
      </c>
      <c r="R331" s="23" t="e">
        <f t="shared" si="73"/>
        <v>#REF!</v>
      </c>
    </row>
    <row r="332" spans="1:18" s="3" customFormat="1" ht="13.5">
      <c r="A332" s="3" t="s">
        <v>3859</v>
      </c>
      <c r="B332" s="13">
        <f t="shared" si="67"/>
        <v>3.25</v>
      </c>
      <c r="C332" s="13">
        <v>3250</v>
      </c>
      <c r="D332" s="13"/>
      <c r="E332" s="14" t="s">
        <v>3824</v>
      </c>
      <c r="F332" s="13" t="e">
        <f>#REF!</f>
        <v>#REF!</v>
      </c>
      <c r="G332" s="15" t="e">
        <f>#REF!</f>
        <v>#REF!</v>
      </c>
      <c r="H332" s="16">
        <f t="shared" si="74"/>
        <v>39.42</v>
      </c>
      <c r="I332" s="16"/>
      <c r="J332" s="16">
        <v>0</v>
      </c>
      <c r="K332" s="17" t="e">
        <f t="shared" si="68"/>
        <v>#REF!</v>
      </c>
      <c r="L332" s="17">
        <f t="shared" si="69"/>
        <v>39.42</v>
      </c>
      <c r="M332" s="18" t="e">
        <f t="shared" si="70"/>
        <v>#REF!</v>
      </c>
      <c r="N332" s="18">
        <f t="shared" si="71"/>
        <v>45</v>
      </c>
      <c r="O332" s="19">
        <v>70</v>
      </c>
      <c r="P332" s="19">
        <v>45</v>
      </c>
      <c r="Q332" s="20" t="e">
        <f t="shared" si="72"/>
        <v>#REF!</v>
      </c>
      <c r="R332" s="23" t="e">
        <f t="shared" si="73"/>
        <v>#REF!</v>
      </c>
    </row>
    <row r="333" spans="1:18" s="3" customFormat="1" ht="13.5">
      <c r="A333" s="3" t="s">
        <v>3859</v>
      </c>
      <c r="B333" s="13">
        <f t="shared" si="67"/>
        <v>3.26</v>
      </c>
      <c r="C333" s="13">
        <v>3260</v>
      </c>
      <c r="D333" s="13"/>
      <c r="E333" s="14" t="s">
        <v>3824</v>
      </c>
      <c r="F333" s="13" t="e">
        <f>#REF!</f>
        <v>#REF!</v>
      </c>
      <c r="G333" s="15" t="e">
        <f>#REF!</f>
        <v>#REF!</v>
      </c>
      <c r="H333" s="16">
        <f t="shared" si="74"/>
        <v>39.42</v>
      </c>
      <c r="I333" s="16"/>
      <c r="J333" s="16">
        <v>0</v>
      </c>
      <c r="K333" s="17" t="e">
        <f t="shared" si="68"/>
        <v>#REF!</v>
      </c>
      <c r="L333" s="17">
        <f t="shared" si="69"/>
        <v>39.42</v>
      </c>
      <c r="M333" s="18" t="e">
        <f t="shared" si="70"/>
        <v>#REF!</v>
      </c>
      <c r="N333" s="18">
        <f t="shared" si="71"/>
        <v>45</v>
      </c>
      <c r="O333" s="19">
        <v>70</v>
      </c>
      <c r="P333" s="19">
        <v>45</v>
      </c>
      <c r="Q333" s="20" t="e">
        <f t="shared" si="72"/>
        <v>#REF!</v>
      </c>
      <c r="R333" s="23" t="e">
        <f t="shared" si="73"/>
        <v>#REF!</v>
      </c>
    </row>
    <row r="334" spans="1:18" s="3" customFormat="1" ht="13.5">
      <c r="A334" s="3" t="s">
        <v>3859</v>
      </c>
      <c r="B334" s="13">
        <f t="shared" si="67"/>
        <v>3.27</v>
      </c>
      <c r="C334" s="13">
        <v>3270</v>
      </c>
      <c r="D334" s="13"/>
      <c r="E334" s="14" t="s">
        <v>3824</v>
      </c>
      <c r="F334" s="13" t="e">
        <f>#REF!</f>
        <v>#REF!</v>
      </c>
      <c r="G334" s="15" t="e">
        <f>#REF!</f>
        <v>#REF!</v>
      </c>
      <c r="H334" s="16">
        <f t="shared" si="74"/>
        <v>39.42</v>
      </c>
      <c r="I334" s="16"/>
      <c r="J334" s="16">
        <v>0</v>
      </c>
      <c r="K334" s="17" t="e">
        <f t="shared" si="68"/>
        <v>#REF!</v>
      </c>
      <c r="L334" s="17">
        <f t="shared" si="69"/>
        <v>39.42</v>
      </c>
      <c r="M334" s="18" t="e">
        <f t="shared" si="70"/>
        <v>#REF!</v>
      </c>
      <c r="N334" s="18">
        <f t="shared" si="71"/>
        <v>45</v>
      </c>
      <c r="O334" s="19">
        <v>70</v>
      </c>
      <c r="P334" s="19">
        <v>45</v>
      </c>
      <c r="Q334" s="20" t="e">
        <f t="shared" si="72"/>
        <v>#REF!</v>
      </c>
      <c r="R334" s="23" t="e">
        <f t="shared" si="73"/>
        <v>#REF!</v>
      </c>
    </row>
    <row r="335" spans="1:18" s="3" customFormat="1" ht="13.5">
      <c r="A335" s="3" t="s">
        <v>3859</v>
      </c>
      <c r="B335" s="13">
        <f t="shared" si="67"/>
        <v>3.28</v>
      </c>
      <c r="C335" s="13">
        <v>3280</v>
      </c>
      <c r="D335" s="13"/>
      <c r="E335" s="14" t="s">
        <v>3824</v>
      </c>
      <c r="F335" s="13" t="e">
        <f>#REF!</f>
        <v>#REF!</v>
      </c>
      <c r="G335" s="15" t="e">
        <f>#REF!</f>
        <v>#REF!</v>
      </c>
      <c r="H335" s="16">
        <f t="shared" si="74"/>
        <v>39.42</v>
      </c>
      <c r="I335" s="16"/>
      <c r="J335" s="16">
        <v>0</v>
      </c>
      <c r="K335" s="17" t="e">
        <f t="shared" si="68"/>
        <v>#REF!</v>
      </c>
      <c r="L335" s="17">
        <f t="shared" si="69"/>
        <v>39.42</v>
      </c>
      <c r="M335" s="18" t="e">
        <f t="shared" si="70"/>
        <v>#REF!</v>
      </c>
      <c r="N335" s="18">
        <f t="shared" si="71"/>
        <v>45</v>
      </c>
      <c r="O335" s="19">
        <v>70</v>
      </c>
      <c r="P335" s="19">
        <v>45</v>
      </c>
      <c r="Q335" s="20" t="e">
        <f t="shared" si="72"/>
        <v>#REF!</v>
      </c>
      <c r="R335" s="23" t="e">
        <f t="shared" si="73"/>
        <v>#REF!</v>
      </c>
    </row>
    <row r="336" spans="1:18" s="3" customFormat="1" ht="13.5">
      <c r="A336" s="3" t="s">
        <v>3859</v>
      </c>
      <c r="B336" s="13">
        <f t="shared" si="67"/>
        <v>3.29</v>
      </c>
      <c r="C336" s="13">
        <v>3290</v>
      </c>
      <c r="D336" s="13"/>
      <c r="E336" s="14" t="s">
        <v>3824</v>
      </c>
      <c r="F336" s="13" t="e">
        <f>#REF!</f>
        <v>#REF!</v>
      </c>
      <c r="G336" s="15" t="e">
        <f>#REF!</f>
        <v>#REF!</v>
      </c>
      <c r="H336" s="16">
        <f t="shared" si="74"/>
        <v>39.42</v>
      </c>
      <c r="I336" s="16"/>
      <c r="J336" s="16">
        <v>0</v>
      </c>
      <c r="K336" s="17" t="e">
        <f t="shared" si="68"/>
        <v>#REF!</v>
      </c>
      <c r="L336" s="17">
        <f t="shared" si="69"/>
        <v>39.42</v>
      </c>
      <c r="M336" s="18" t="e">
        <f t="shared" si="70"/>
        <v>#REF!</v>
      </c>
      <c r="N336" s="18">
        <f t="shared" si="71"/>
        <v>45</v>
      </c>
      <c r="O336" s="19">
        <v>70</v>
      </c>
      <c r="P336" s="19">
        <v>45</v>
      </c>
      <c r="Q336" s="20" t="e">
        <f t="shared" si="72"/>
        <v>#REF!</v>
      </c>
      <c r="R336" s="23" t="e">
        <f t="shared" si="73"/>
        <v>#REF!</v>
      </c>
    </row>
    <row r="337" spans="1:18" s="3" customFormat="1" ht="13.5">
      <c r="A337" s="3" t="s">
        <v>3859</v>
      </c>
      <c r="B337" s="13">
        <f t="shared" si="67"/>
        <v>3.3</v>
      </c>
      <c r="C337" s="13">
        <v>3300</v>
      </c>
      <c r="D337" s="13"/>
      <c r="E337" s="14" t="s">
        <v>3824</v>
      </c>
      <c r="F337" s="13" t="e">
        <f>#REF!</f>
        <v>#REF!</v>
      </c>
      <c r="G337" s="15" t="e">
        <f>#REF!</f>
        <v>#REF!</v>
      </c>
      <c r="H337" s="16">
        <f t="shared" si="74"/>
        <v>39.42</v>
      </c>
      <c r="I337" s="16"/>
      <c r="J337" s="16">
        <v>0</v>
      </c>
      <c r="K337" s="17" t="e">
        <f t="shared" si="68"/>
        <v>#REF!</v>
      </c>
      <c r="L337" s="17">
        <f t="shared" si="69"/>
        <v>39.42</v>
      </c>
      <c r="M337" s="18" t="e">
        <f t="shared" si="70"/>
        <v>#REF!</v>
      </c>
      <c r="N337" s="18">
        <f t="shared" si="71"/>
        <v>45</v>
      </c>
      <c r="O337" s="19">
        <v>70</v>
      </c>
      <c r="P337" s="19">
        <v>45</v>
      </c>
      <c r="Q337" s="20" t="e">
        <f t="shared" si="72"/>
        <v>#REF!</v>
      </c>
      <c r="R337" s="23" t="e">
        <f t="shared" si="73"/>
        <v>#REF!</v>
      </c>
    </row>
    <row r="338" spans="1:18" s="3" customFormat="1" ht="13.5">
      <c r="A338" s="3" t="s">
        <v>3859</v>
      </c>
      <c r="B338" s="13">
        <f t="shared" si="67"/>
        <v>3.31</v>
      </c>
      <c r="C338" s="13">
        <v>3310</v>
      </c>
      <c r="D338" s="13"/>
      <c r="E338" s="14" t="s">
        <v>3824</v>
      </c>
      <c r="F338" s="13" t="e">
        <f>#REF!</f>
        <v>#REF!</v>
      </c>
      <c r="G338" s="15" t="e">
        <f>#REF!</f>
        <v>#REF!</v>
      </c>
      <c r="H338" s="16">
        <f t="shared" si="74"/>
        <v>39.42</v>
      </c>
      <c r="I338" s="16"/>
      <c r="J338" s="16">
        <v>0</v>
      </c>
      <c r="K338" s="17" t="e">
        <f t="shared" si="68"/>
        <v>#REF!</v>
      </c>
      <c r="L338" s="17">
        <f t="shared" si="69"/>
        <v>39.42</v>
      </c>
      <c r="M338" s="18" t="e">
        <f t="shared" si="70"/>
        <v>#REF!</v>
      </c>
      <c r="N338" s="18">
        <f t="shared" si="71"/>
        <v>45</v>
      </c>
      <c r="O338" s="19">
        <v>70</v>
      </c>
      <c r="P338" s="19">
        <v>45</v>
      </c>
      <c r="Q338" s="20" t="e">
        <f t="shared" si="72"/>
        <v>#REF!</v>
      </c>
      <c r="R338" s="23" t="e">
        <f t="shared" si="73"/>
        <v>#REF!</v>
      </c>
    </row>
    <row r="339" spans="1:18" s="3" customFormat="1" ht="13.5">
      <c r="A339" s="3" t="s">
        <v>3859</v>
      </c>
      <c r="B339" s="13">
        <f t="shared" si="67"/>
        <v>3.32</v>
      </c>
      <c r="C339" s="13">
        <v>3320</v>
      </c>
      <c r="D339" s="13"/>
      <c r="E339" s="14" t="s">
        <v>3824</v>
      </c>
      <c r="F339" s="13" t="e">
        <f>#REF!</f>
        <v>#REF!</v>
      </c>
      <c r="G339" s="15" t="e">
        <f>#REF!</f>
        <v>#REF!</v>
      </c>
      <c r="H339" s="16">
        <f t="shared" ref="H339:H348" si="75">(4.78*0.2+6.13*0.4+6.89*0.3)*7.2</f>
        <v>39.42</v>
      </c>
      <c r="I339" s="16"/>
      <c r="J339" s="16">
        <v>0</v>
      </c>
      <c r="K339" s="17" t="e">
        <f t="shared" si="68"/>
        <v>#REF!</v>
      </c>
      <c r="L339" s="17">
        <f t="shared" si="69"/>
        <v>39.42</v>
      </c>
      <c r="M339" s="18" t="e">
        <f t="shared" si="70"/>
        <v>#REF!</v>
      </c>
      <c r="N339" s="18">
        <f t="shared" si="71"/>
        <v>45</v>
      </c>
      <c r="O339" s="19">
        <v>70</v>
      </c>
      <c r="P339" s="19">
        <v>45</v>
      </c>
      <c r="Q339" s="20" t="e">
        <f t="shared" si="72"/>
        <v>#REF!</v>
      </c>
      <c r="R339" s="23" t="e">
        <f t="shared" si="73"/>
        <v>#REF!</v>
      </c>
    </row>
    <row r="340" spans="1:18" s="3" customFormat="1" ht="13.5">
      <c r="A340" s="3" t="s">
        <v>3859</v>
      </c>
      <c r="B340" s="13">
        <f t="shared" si="67"/>
        <v>3.33</v>
      </c>
      <c r="C340" s="13">
        <v>3330</v>
      </c>
      <c r="D340" s="13"/>
      <c r="E340" s="14" t="s">
        <v>3824</v>
      </c>
      <c r="F340" s="13" t="e">
        <f>#REF!</f>
        <v>#REF!</v>
      </c>
      <c r="G340" s="15" t="e">
        <f>#REF!</f>
        <v>#REF!</v>
      </c>
      <c r="H340" s="16">
        <f t="shared" si="75"/>
        <v>39.42</v>
      </c>
      <c r="I340" s="16"/>
      <c r="J340" s="16">
        <v>0</v>
      </c>
      <c r="K340" s="17" t="e">
        <f t="shared" si="68"/>
        <v>#REF!</v>
      </c>
      <c r="L340" s="17">
        <f t="shared" si="69"/>
        <v>39.42</v>
      </c>
      <c r="M340" s="18" t="e">
        <f t="shared" si="70"/>
        <v>#REF!</v>
      </c>
      <c r="N340" s="18">
        <f t="shared" si="71"/>
        <v>45</v>
      </c>
      <c r="O340" s="19">
        <v>70</v>
      </c>
      <c r="P340" s="19">
        <v>45</v>
      </c>
      <c r="Q340" s="20" t="e">
        <f t="shared" si="72"/>
        <v>#REF!</v>
      </c>
      <c r="R340" s="23" t="e">
        <f t="shared" si="73"/>
        <v>#REF!</v>
      </c>
    </row>
    <row r="341" spans="1:18" s="3" customFormat="1" ht="13.5">
      <c r="A341" s="3" t="s">
        <v>3859</v>
      </c>
      <c r="B341" s="13">
        <f t="shared" si="67"/>
        <v>3.34</v>
      </c>
      <c r="C341" s="13">
        <v>3340</v>
      </c>
      <c r="D341" s="13"/>
      <c r="E341" s="14" t="s">
        <v>3824</v>
      </c>
      <c r="F341" s="13" t="e">
        <f>#REF!</f>
        <v>#REF!</v>
      </c>
      <c r="G341" s="15" t="e">
        <f>#REF!</f>
        <v>#REF!</v>
      </c>
      <c r="H341" s="16">
        <f t="shared" si="75"/>
        <v>39.42</v>
      </c>
      <c r="I341" s="16"/>
      <c r="J341" s="16">
        <v>0</v>
      </c>
      <c r="K341" s="17" t="e">
        <f t="shared" si="68"/>
        <v>#REF!</v>
      </c>
      <c r="L341" s="17">
        <f t="shared" si="69"/>
        <v>39.42</v>
      </c>
      <c r="M341" s="18" t="e">
        <f t="shared" si="70"/>
        <v>#REF!</v>
      </c>
      <c r="N341" s="18">
        <f t="shared" si="71"/>
        <v>45</v>
      </c>
      <c r="O341" s="19">
        <v>70</v>
      </c>
      <c r="P341" s="19">
        <v>45</v>
      </c>
      <c r="Q341" s="20" t="e">
        <f t="shared" si="72"/>
        <v>#REF!</v>
      </c>
      <c r="R341" s="23" t="e">
        <f t="shared" si="73"/>
        <v>#REF!</v>
      </c>
    </row>
    <row r="342" spans="1:18" s="3" customFormat="1" ht="13.5">
      <c r="A342" s="3" t="s">
        <v>3859</v>
      </c>
      <c r="B342" s="13">
        <f t="shared" si="67"/>
        <v>3.35</v>
      </c>
      <c r="C342" s="13">
        <v>3350</v>
      </c>
      <c r="D342" s="13"/>
      <c r="E342" s="14" t="s">
        <v>3824</v>
      </c>
      <c r="F342" s="13" t="e">
        <f>#REF!</f>
        <v>#REF!</v>
      </c>
      <c r="G342" s="15" t="e">
        <f>#REF!</f>
        <v>#REF!</v>
      </c>
      <c r="H342" s="16">
        <f t="shared" si="75"/>
        <v>39.42</v>
      </c>
      <c r="I342" s="16"/>
      <c r="J342" s="16">
        <v>0</v>
      </c>
      <c r="K342" s="17" t="e">
        <f t="shared" si="68"/>
        <v>#REF!</v>
      </c>
      <c r="L342" s="17">
        <f t="shared" si="69"/>
        <v>39.42</v>
      </c>
      <c r="M342" s="18" t="e">
        <f t="shared" si="70"/>
        <v>#REF!</v>
      </c>
      <c r="N342" s="18">
        <f t="shared" si="71"/>
        <v>45</v>
      </c>
      <c r="O342" s="19">
        <v>70</v>
      </c>
      <c r="P342" s="19">
        <v>45</v>
      </c>
      <c r="Q342" s="20" t="e">
        <f t="shared" si="72"/>
        <v>#REF!</v>
      </c>
      <c r="R342" s="23" t="e">
        <f t="shared" si="73"/>
        <v>#REF!</v>
      </c>
    </row>
    <row r="343" spans="1:18" s="3" customFormat="1" ht="13.5">
      <c r="A343" s="3" t="s">
        <v>3859</v>
      </c>
      <c r="B343" s="13">
        <f t="shared" si="67"/>
        <v>3.36</v>
      </c>
      <c r="C343" s="13">
        <v>3360</v>
      </c>
      <c r="D343" s="13"/>
      <c r="E343" s="14" t="s">
        <v>3824</v>
      </c>
      <c r="F343" s="13" t="e">
        <f>#REF!</f>
        <v>#REF!</v>
      </c>
      <c r="G343" s="15" t="e">
        <f>#REF!</f>
        <v>#REF!</v>
      </c>
      <c r="H343" s="16">
        <f t="shared" si="75"/>
        <v>39.42</v>
      </c>
      <c r="I343" s="16"/>
      <c r="J343" s="16">
        <v>0</v>
      </c>
      <c r="K343" s="17" t="e">
        <f t="shared" si="68"/>
        <v>#REF!</v>
      </c>
      <c r="L343" s="17">
        <f t="shared" si="69"/>
        <v>39.42</v>
      </c>
      <c r="M343" s="18" t="e">
        <f t="shared" si="70"/>
        <v>#REF!</v>
      </c>
      <c r="N343" s="18">
        <f t="shared" si="71"/>
        <v>45</v>
      </c>
      <c r="O343" s="19">
        <v>70</v>
      </c>
      <c r="P343" s="19">
        <v>45</v>
      </c>
      <c r="Q343" s="20" t="e">
        <f t="shared" si="72"/>
        <v>#REF!</v>
      </c>
      <c r="R343" s="23" t="e">
        <f t="shared" si="73"/>
        <v>#REF!</v>
      </c>
    </row>
    <row r="344" spans="1:18" s="3" customFormat="1" ht="13.5">
      <c r="A344" s="3" t="s">
        <v>3859</v>
      </c>
      <c r="B344" s="13">
        <f t="shared" si="67"/>
        <v>3.37</v>
      </c>
      <c r="C344" s="13">
        <v>3370</v>
      </c>
      <c r="D344" s="13"/>
      <c r="E344" s="14" t="s">
        <v>3824</v>
      </c>
      <c r="F344" s="13" t="e">
        <f>#REF!</f>
        <v>#REF!</v>
      </c>
      <c r="G344" s="15" t="e">
        <f>#REF!</f>
        <v>#REF!</v>
      </c>
      <c r="H344" s="16">
        <f t="shared" si="75"/>
        <v>39.42</v>
      </c>
      <c r="I344" s="16"/>
      <c r="J344" s="16">
        <v>0</v>
      </c>
      <c r="K344" s="17" t="e">
        <f t="shared" si="68"/>
        <v>#REF!</v>
      </c>
      <c r="L344" s="17">
        <f t="shared" si="69"/>
        <v>39.42</v>
      </c>
      <c r="M344" s="18" t="e">
        <f t="shared" si="70"/>
        <v>#REF!</v>
      </c>
      <c r="N344" s="18">
        <f t="shared" si="71"/>
        <v>45</v>
      </c>
      <c r="O344" s="19">
        <v>70</v>
      </c>
      <c r="P344" s="19">
        <v>45</v>
      </c>
      <c r="Q344" s="20" t="e">
        <f t="shared" si="72"/>
        <v>#REF!</v>
      </c>
      <c r="R344" s="23" t="e">
        <f t="shared" si="73"/>
        <v>#REF!</v>
      </c>
    </row>
    <row r="345" spans="1:18" s="3" customFormat="1" ht="13.5">
      <c r="A345" s="3" t="s">
        <v>3859</v>
      </c>
      <c r="B345" s="13">
        <f t="shared" si="67"/>
        <v>3.38</v>
      </c>
      <c r="C345" s="13">
        <v>3380</v>
      </c>
      <c r="D345" s="13"/>
      <c r="E345" s="14" t="s">
        <v>3824</v>
      </c>
      <c r="F345" s="13" t="e">
        <f>#REF!</f>
        <v>#REF!</v>
      </c>
      <c r="G345" s="15" t="e">
        <f>#REF!</f>
        <v>#REF!</v>
      </c>
      <c r="H345" s="16">
        <f t="shared" si="75"/>
        <v>39.42</v>
      </c>
      <c r="I345" s="16"/>
      <c r="J345" s="16">
        <v>0</v>
      </c>
      <c r="K345" s="17" t="e">
        <f t="shared" si="68"/>
        <v>#REF!</v>
      </c>
      <c r="L345" s="17">
        <f t="shared" si="69"/>
        <v>39.42</v>
      </c>
      <c r="M345" s="18" t="e">
        <f t="shared" si="70"/>
        <v>#REF!</v>
      </c>
      <c r="N345" s="18">
        <f t="shared" si="71"/>
        <v>45</v>
      </c>
      <c r="O345" s="19">
        <v>70</v>
      </c>
      <c r="P345" s="19">
        <v>45</v>
      </c>
      <c r="Q345" s="20" t="e">
        <f t="shared" si="72"/>
        <v>#REF!</v>
      </c>
      <c r="R345" s="23" t="e">
        <f t="shared" si="73"/>
        <v>#REF!</v>
      </c>
    </row>
    <row r="346" spans="1:18" s="3" customFormat="1" ht="13.5">
      <c r="A346" s="3" t="s">
        <v>3859</v>
      </c>
      <c r="B346" s="13">
        <f t="shared" si="67"/>
        <v>3.39</v>
      </c>
      <c r="C346" s="13">
        <v>3390</v>
      </c>
      <c r="D346" s="13"/>
      <c r="E346" s="14" t="s">
        <v>3824</v>
      </c>
      <c r="F346" s="13" t="e">
        <f>#REF!</f>
        <v>#REF!</v>
      </c>
      <c r="G346" s="15" t="e">
        <f>#REF!</f>
        <v>#REF!</v>
      </c>
      <c r="H346" s="16">
        <f t="shared" si="75"/>
        <v>39.42</v>
      </c>
      <c r="I346" s="16"/>
      <c r="J346" s="16">
        <v>0</v>
      </c>
      <c r="K346" s="17" t="e">
        <f t="shared" si="68"/>
        <v>#REF!</v>
      </c>
      <c r="L346" s="17">
        <f t="shared" si="69"/>
        <v>39.42</v>
      </c>
      <c r="M346" s="18" t="e">
        <f t="shared" si="70"/>
        <v>#REF!</v>
      </c>
      <c r="N346" s="18">
        <f t="shared" si="71"/>
        <v>45</v>
      </c>
      <c r="O346" s="19">
        <v>70</v>
      </c>
      <c r="P346" s="19">
        <v>45</v>
      </c>
      <c r="Q346" s="20" t="e">
        <f t="shared" si="72"/>
        <v>#REF!</v>
      </c>
      <c r="R346" s="23" t="e">
        <f t="shared" si="73"/>
        <v>#REF!</v>
      </c>
    </row>
    <row r="347" spans="1:18" s="3" customFormat="1" ht="13.5">
      <c r="A347" s="3" t="s">
        <v>3859</v>
      </c>
      <c r="B347" s="13">
        <f t="shared" si="67"/>
        <v>3.4</v>
      </c>
      <c r="C347" s="13">
        <v>3400</v>
      </c>
      <c r="D347" s="13"/>
      <c r="E347" s="14" t="s">
        <v>3824</v>
      </c>
      <c r="F347" s="13" t="e">
        <f>#REF!</f>
        <v>#REF!</v>
      </c>
      <c r="G347" s="15" t="e">
        <f>#REF!</f>
        <v>#REF!</v>
      </c>
      <c r="H347" s="16">
        <f t="shared" si="75"/>
        <v>39.42</v>
      </c>
      <c r="I347" s="16"/>
      <c r="J347" s="16">
        <v>0</v>
      </c>
      <c r="K347" s="17" t="e">
        <f t="shared" si="68"/>
        <v>#REF!</v>
      </c>
      <c r="L347" s="17">
        <f t="shared" si="69"/>
        <v>39.42</v>
      </c>
      <c r="M347" s="18" t="e">
        <f t="shared" si="70"/>
        <v>#REF!</v>
      </c>
      <c r="N347" s="18">
        <f t="shared" si="71"/>
        <v>45</v>
      </c>
      <c r="O347" s="19">
        <v>70</v>
      </c>
      <c r="P347" s="19">
        <v>45</v>
      </c>
      <c r="Q347" s="20" t="e">
        <f t="shared" si="72"/>
        <v>#REF!</v>
      </c>
      <c r="R347" s="23" t="e">
        <f t="shared" si="73"/>
        <v>#REF!</v>
      </c>
    </row>
    <row r="348" spans="1:18" s="3" customFormat="1" ht="13.5">
      <c r="A348" s="3" t="s">
        <v>3859</v>
      </c>
      <c r="B348" s="13">
        <f t="shared" si="67"/>
        <v>3.41</v>
      </c>
      <c r="C348" s="13">
        <v>3410</v>
      </c>
      <c r="D348" s="13"/>
      <c r="E348" s="14" t="s">
        <v>3824</v>
      </c>
      <c r="F348" s="13" t="e">
        <f>#REF!</f>
        <v>#REF!</v>
      </c>
      <c r="G348" s="15" t="e">
        <f>#REF!</f>
        <v>#REF!</v>
      </c>
      <c r="H348" s="16">
        <f t="shared" si="75"/>
        <v>39.42</v>
      </c>
      <c r="I348" s="16"/>
      <c r="J348" s="16">
        <v>0</v>
      </c>
      <c r="K348" s="17" t="e">
        <f t="shared" si="68"/>
        <v>#REF!</v>
      </c>
      <c r="L348" s="17">
        <f t="shared" si="69"/>
        <v>39.42</v>
      </c>
      <c r="M348" s="18" t="e">
        <f t="shared" si="70"/>
        <v>#REF!</v>
      </c>
      <c r="N348" s="18">
        <f t="shared" si="71"/>
        <v>45</v>
      </c>
      <c r="O348" s="19">
        <v>70</v>
      </c>
      <c r="P348" s="19">
        <v>45</v>
      </c>
      <c r="Q348" s="20" t="e">
        <f t="shared" si="72"/>
        <v>#REF!</v>
      </c>
      <c r="R348" s="23" t="e">
        <f t="shared" si="73"/>
        <v>#REF!</v>
      </c>
    </row>
    <row r="349" spans="1:18" s="3" customFormat="1" ht="13.5">
      <c r="A349" s="3" t="s">
        <v>3859</v>
      </c>
      <c r="B349" s="13">
        <f t="shared" si="67"/>
        <v>3.42</v>
      </c>
      <c r="C349" s="13">
        <v>3420</v>
      </c>
      <c r="D349" s="13"/>
      <c r="E349" s="14" t="s">
        <v>3824</v>
      </c>
      <c r="F349" s="13" t="e">
        <f>#REF!</f>
        <v>#REF!</v>
      </c>
      <c r="G349" s="15" t="e">
        <f>#REF!</f>
        <v>#REF!</v>
      </c>
      <c r="H349" s="16">
        <f t="shared" ref="H349:H358" si="76">(4.78*0.2+6.13*0.4+6.89*0.3)*7.2</f>
        <v>39.42</v>
      </c>
      <c r="I349" s="16"/>
      <c r="J349" s="16">
        <v>0</v>
      </c>
      <c r="K349" s="17" t="e">
        <f t="shared" si="68"/>
        <v>#REF!</v>
      </c>
      <c r="L349" s="17">
        <f t="shared" si="69"/>
        <v>39.42</v>
      </c>
      <c r="M349" s="18" t="e">
        <f t="shared" si="70"/>
        <v>#REF!</v>
      </c>
      <c r="N349" s="18">
        <f t="shared" si="71"/>
        <v>45</v>
      </c>
      <c r="O349" s="19">
        <v>70</v>
      </c>
      <c r="P349" s="19">
        <v>45</v>
      </c>
      <c r="Q349" s="20" t="e">
        <f t="shared" si="72"/>
        <v>#REF!</v>
      </c>
      <c r="R349" s="23" t="e">
        <f t="shared" si="73"/>
        <v>#REF!</v>
      </c>
    </row>
    <row r="350" spans="1:18" s="3" customFormat="1" ht="13.5">
      <c r="A350" s="3" t="s">
        <v>3859</v>
      </c>
      <c r="B350" s="13">
        <f t="shared" si="67"/>
        <v>3.43</v>
      </c>
      <c r="C350" s="13">
        <v>3430</v>
      </c>
      <c r="D350" s="13"/>
      <c r="E350" s="14" t="s">
        <v>3824</v>
      </c>
      <c r="F350" s="13" t="e">
        <f>#REF!</f>
        <v>#REF!</v>
      </c>
      <c r="G350" s="15" t="e">
        <f>#REF!</f>
        <v>#REF!</v>
      </c>
      <c r="H350" s="16">
        <f t="shared" si="76"/>
        <v>39.42</v>
      </c>
      <c r="I350" s="16"/>
      <c r="J350" s="16">
        <v>0</v>
      </c>
      <c r="K350" s="17" t="e">
        <f t="shared" si="68"/>
        <v>#REF!</v>
      </c>
      <c r="L350" s="17">
        <f t="shared" si="69"/>
        <v>39.42</v>
      </c>
      <c r="M350" s="18" t="e">
        <f t="shared" si="70"/>
        <v>#REF!</v>
      </c>
      <c r="N350" s="18">
        <f t="shared" si="71"/>
        <v>45</v>
      </c>
      <c r="O350" s="19">
        <v>70</v>
      </c>
      <c r="P350" s="19">
        <v>45</v>
      </c>
      <c r="Q350" s="20" t="e">
        <f t="shared" si="72"/>
        <v>#REF!</v>
      </c>
      <c r="R350" s="23" t="e">
        <f t="shared" si="73"/>
        <v>#REF!</v>
      </c>
    </row>
    <row r="351" spans="1:18" s="3" customFormat="1" ht="13.5">
      <c r="A351" s="3" t="s">
        <v>3859</v>
      </c>
      <c r="B351" s="13">
        <f t="shared" si="67"/>
        <v>3.44</v>
      </c>
      <c r="C351" s="13">
        <v>3440</v>
      </c>
      <c r="D351" s="13"/>
      <c r="E351" s="14" t="s">
        <v>3824</v>
      </c>
      <c r="F351" s="13" t="e">
        <f>#REF!</f>
        <v>#REF!</v>
      </c>
      <c r="G351" s="15" t="e">
        <f>#REF!</f>
        <v>#REF!</v>
      </c>
      <c r="H351" s="16">
        <f t="shared" si="76"/>
        <v>39.42</v>
      </c>
      <c r="I351" s="16"/>
      <c r="J351" s="16">
        <v>0</v>
      </c>
      <c r="K351" s="17" t="e">
        <f t="shared" si="68"/>
        <v>#REF!</v>
      </c>
      <c r="L351" s="17">
        <f t="shared" si="69"/>
        <v>39.42</v>
      </c>
      <c r="M351" s="18" t="e">
        <f t="shared" si="70"/>
        <v>#REF!</v>
      </c>
      <c r="N351" s="18">
        <f t="shared" si="71"/>
        <v>45</v>
      </c>
      <c r="O351" s="19">
        <v>70</v>
      </c>
      <c r="P351" s="19">
        <v>45</v>
      </c>
      <c r="Q351" s="20" t="e">
        <f t="shared" si="72"/>
        <v>#REF!</v>
      </c>
      <c r="R351" s="23" t="e">
        <f t="shared" si="73"/>
        <v>#REF!</v>
      </c>
    </row>
    <row r="352" spans="1:18" s="3" customFormat="1" ht="13.5">
      <c r="A352" s="3" t="s">
        <v>3859</v>
      </c>
      <c r="B352" s="13">
        <f t="shared" si="67"/>
        <v>3.45</v>
      </c>
      <c r="C352" s="13">
        <v>3450</v>
      </c>
      <c r="D352" s="13"/>
      <c r="E352" s="14" t="s">
        <v>3824</v>
      </c>
      <c r="F352" s="13" t="e">
        <f>#REF!</f>
        <v>#REF!</v>
      </c>
      <c r="G352" s="15" t="e">
        <f>#REF!</f>
        <v>#REF!</v>
      </c>
      <c r="H352" s="16">
        <f t="shared" si="76"/>
        <v>39.42</v>
      </c>
      <c r="I352" s="16"/>
      <c r="J352" s="16">
        <v>0</v>
      </c>
      <c r="K352" s="17" t="e">
        <f t="shared" si="68"/>
        <v>#REF!</v>
      </c>
      <c r="L352" s="17">
        <f t="shared" si="69"/>
        <v>39.42</v>
      </c>
      <c r="M352" s="18" t="e">
        <f t="shared" si="70"/>
        <v>#REF!</v>
      </c>
      <c r="N352" s="18">
        <f t="shared" si="71"/>
        <v>45</v>
      </c>
      <c r="O352" s="19">
        <v>70</v>
      </c>
      <c r="P352" s="19">
        <v>45</v>
      </c>
      <c r="Q352" s="20" t="e">
        <f t="shared" si="72"/>
        <v>#REF!</v>
      </c>
      <c r="R352" s="23" t="e">
        <f t="shared" si="73"/>
        <v>#REF!</v>
      </c>
    </row>
    <row r="353" spans="1:18" s="3" customFormat="1" ht="13.5">
      <c r="A353" s="3" t="s">
        <v>3859</v>
      </c>
      <c r="B353" s="13">
        <f t="shared" si="67"/>
        <v>3.46</v>
      </c>
      <c r="C353" s="13">
        <v>3460</v>
      </c>
      <c r="D353" s="13"/>
      <c r="E353" s="14" t="s">
        <v>3824</v>
      </c>
      <c r="F353" s="13" t="e">
        <f>#REF!</f>
        <v>#REF!</v>
      </c>
      <c r="G353" s="15" t="e">
        <f>#REF!</f>
        <v>#REF!</v>
      </c>
      <c r="H353" s="16">
        <f t="shared" si="76"/>
        <v>39.42</v>
      </c>
      <c r="I353" s="16"/>
      <c r="J353" s="16">
        <v>0</v>
      </c>
      <c r="K353" s="17" t="e">
        <f t="shared" si="68"/>
        <v>#REF!</v>
      </c>
      <c r="L353" s="17">
        <f t="shared" si="69"/>
        <v>39.42</v>
      </c>
      <c r="M353" s="18" t="e">
        <f t="shared" si="70"/>
        <v>#REF!</v>
      </c>
      <c r="N353" s="18">
        <f t="shared" si="71"/>
        <v>45</v>
      </c>
      <c r="O353" s="19">
        <v>70</v>
      </c>
      <c r="P353" s="19">
        <v>45</v>
      </c>
      <c r="Q353" s="20" t="e">
        <f t="shared" si="72"/>
        <v>#REF!</v>
      </c>
      <c r="R353" s="23" t="e">
        <f t="shared" si="73"/>
        <v>#REF!</v>
      </c>
    </row>
    <row r="354" spans="1:18" s="3" customFormat="1" ht="13.5">
      <c r="A354" s="3" t="s">
        <v>3859</v>
      </c>
      <c r="B354" s="13">
        <f t="shared" si="67"/>
        <v>3.47</v>
      </c>
      <c r="C354" s="13">
        <v>3470</v>
      </c>
      <c r="D354" s="13"/>
      <c r="E354" s="14" t="s">
        <v>3824</v>
      </c>
      <c r="F354" s="13" t="e">
        <f>#REF!</f>
        <v>#REF!</v>
      </c>
      <c r="G354" s="15" t="e">
        <f>#REF!</f>
        <v>#REF!</v>
      </c>
      <c r="H354" s="16">
        <f t="shared" si="76"/>
        <v>39.42</v>
      </c>
      <c r="I354" s="16"/>
      <c r="J354" s="16">
        <v>0</v>
      </c>
      <c r="K354" s="17" t="e">
        <f t="shared" si="68"/>
        <v>#REF!</v>
      </c>
      <c r="L354" s="17">
        <f t="shared" si="69"/>
        <v>39.42</v>
      </c>
      <c r="M354" s="18" t="e">
        <f t="shared" si="70"/>
        <v>#REF!</v>
      </c>
      <c r="N354" s="18">
        <f t="shared" si="71"/>
        <v>45</v>
      </c>
      <c r="O354" s="19">
        <v>70</v>
      </c>
      <c r="P354" s="19">
        <v>45</v>
      </c>
      <c r="Q354" s="20" t="e">
        <f t="shared" si="72"/>
        <v>#REF!</v>
      </c>
      <c r="R354" s="23" t="e">
        <f t="shared" si="73"/>
        <v>#REF!</v>
      </c>
    </row>
    <row r="355" spans="1:18" s="3" customFormat="1" ht="13.5">
      <c r="A355" s="3" t="s">
        <v>3859</v>
      </c>
      <c r="B355" s="13">
        <f t="shared" si="67"/>
        <v>3.48</v>
      </c>
      <c r="C355" s="13">
        <v>3480</v>
      </c>
      <c r="D355" s="13"/>
      <c r="E355" s="14" t="s">
        <v>3824</v>
      </c>
      <c r="F355" s="13" t="e">
        <f>#REF!</f>
        <v>#REF!</v>
      </c>
      <c r="G355" s="15" t="e">
        <f>#REF!</f>
        <v>#REF!</v>
      </c>
      <c r="H355" s="16">
        <f t="shared" si="76"/>
        <v>39.42</v>
      </c>
      <c r="I355" s="16"/>
      <c r="J355" s="16">
        <v>0</v>
      </c>
      <c r="K355" s="17" t="e">
        <f t="shared" si="68"/>
        <v>#REF!</v>
      </c>
      <c r="L355" s="17">
        <f t="shared" si="69"/>
        <v>39.42</v>
      </c>
      <c r="M355" s="18" t="e">
        <f t="shared" si="70"/>
        <v>#REF!</v>
      </c>
      <c r="N355" s="18">
        <f t="shared" si="71"/>
        <v>45</v>
      </c>
      <c r="O355" s="19">
        <v>70</v>
      </c>
      <c r="P355" s="19">
        <v>45</v>
      </c>
      <c r="Q355" s="20" t="e">
        <f t="shared" si="72"/>
        <v>#REF!</v>
      </c>
      <c r="R355" s="23" t="e">
        <f t="shared" si="73"/>
        <v>#REF!</v>
      </c>
    </row>
    <row r="356" spans="1:18" s="3" customFormat="1" ht="13.5">
      <c r="A356" s="3" t="s">
        <v>3859</v>
      </c>
      <c r="B356" s="13">
        <f t="shared" si="67"/>
        <v>3.49</v>
      </c>
      <c r="C356" s="13">
        <v>3490</v>
      </c>
      <c r="D356" s="13"/>
      <c r="E356" s="14" t="s">
        <v>3824</v>
      </c>
      <c r="F356" s="13" t="e">
        <f>#REF!</f>
        <v>#REF!</v>
      </c>
      <c r="G356" s="15" t="e">
        <f>#REF!</f>
        <v>#REF!</v>
      </c>
      <c r="H356" s="16">
        <f t="shared" si="76"/>
        <v>39.42</v>
      </c>
      <c r="I356" s="16"/>
      <c r="J356" s="16">
        <v>0</v>
      </c>
      <c r="K356" s="17" t="e">
        <f t="shared" si="68"/>
        <v>#REF!</v>
      </c>
      <c r="L356" s="17">
        <f t="shared" si="69"/>
        <v>39.42</v>
      </c>
      <c r="M356" s="18" t="e">
        <f t="shared" si="70"/>
        <v>#REF!</v>
      </c>
      <c r="N356" s="18">
        <f t="shared" si="71"/>
        <v>45</v>
      </c>
      <c r="O356" s="19">
        <v>70</v>
      </c>
      <c r="P356" s="19">
        <v>45</v>
      </c>
      <c r="Q356" s="20" t="e">
        <f t="shared" si="72"/>
        <v>#REF!</v>
      </c>
      <c r="R356" s="23" t="e">
        <f t="shared" si="73"/>
        <v>#REF!</v>
      </c>
    </row>
    <row r="357" spans="1:18" s="3" customFormat="1" ht="13.5">
      <c r="A357" s="3" t="s">
        <v>3859</v>
      </c>
      <c r="B357" s="13">
        <f t="shared" si="67"/>
        <v>3.5</v>
      </c>
      <c r="C357" s="13">
        <v>3500</v>
      </c>
      <c r="D357" s="13"/>
      <c r="E357" s="14" t="s">
        <v>3824</v>
      </c>
      <c r="F357" s="13" t="e">
        <f>#REF!</f>
        <v>#REF!</v>
      </c>
      <c r="G357" s="15" t="e">
        <f>#REF!</f>
        <v>#REF!</v>
      </c>
      <c r="H357" s="16">
        <f t="shared" si="76"/>
        <v>39.42</v>
      </c>
      <c r="I357" s="16"/>
      <c r="J357" s="16">
        <v>0</v>
      </c>
      <c r="K357" s="17" t="e">
        <f t="shared" si="68"/>
        <v>#REF!</v>
      </c>
      <c r="L357" s="17">
        <f t="shared" si="69"/>
        <v>39.42</v>
      </c>
      <c r="M357" s="18" t="e">
        <f t="shared" si="70"/>
        <v>#REF!</v>
      </c>
      <c r="N357" s="18">
        <f t="shared" si="71"/>
        <v>45</v>
      </c>
      <c r="O357" s="19">
        <v>70</v>
      </c>
      <c r="P357" s="19">
        <v>45</v>
      </c>
      <c r="Q357" s="20" t="e">
        <f t="shared" si="72"/>
        <v>#REF!</v>
      </c>
      <c r="R357" s="23" t="e">
        <f t="shared" si="73"/>
        <v>#REF!</v>
      </c>
    </row>
    <row r="358" spans="1:18" s="3" customFormat="1" ht="13.5">
      <c r="A358" s="3" t="s">
        <v>3859</v>
      </c>
      <c r="B358" s="13">
        <f t="shared" si="67"/>
        <v>3.51</v>
      </c>
      <c r="C358" s="13">
        <v>3510</v>
      </c>
      <c r="D358" s="13"/>
      <c r="E358" s="14" t="s">
        <v>3824</v>
      </c>
      <c r="F358" s="13" t="e">
        <f>#REF!</f>
        <v>#REF!</v>
      </c>
      <c r="G358" s="15" t="e">
        <f>#REF!</f>
        <v>#REF!</v>
      </c>
      <c r="H358" s="16">
        <f t="shared" si="76"/>
        <v>39.42</v>
      </c>
      <c r="I358" s="16"/>
      <c r="J358" s="16">
        <v>0</v>
      </c>
      <c r="K358" s="17" t="e">
        <f t="shared" si="68"/>
        <v>#REF!</v>
      </c>
      <c r="L358" s="17">
        <f t="shared" si="69"/>
        <v>39.42</v>
      </c>
      <c r="M358" s="18" t="e">
        <f t="shared" si="70"/>
        <v>#REF!</v>
      </c>
      <c r="N358" s="18">
        <f t="shared" si="71"/>
        <v>45</v>
      </c>
      <c r="O358" s="19">
        <v>70</v>
      </c>
      <c r="P358" s="19">
        <v>45</v>
      </c>
      <c r="Q358" s="20" t="e">
        <f t="shared" si="72"/>
        <v>#REF!</v>
      </c>
      <c r="R358" s="23" t="e">
        <f t="shared" si="73"/>
        <v>#REF!</v>
      </c>
    </row>
    <row r="359" spans="1:18" s="3" customFormat="1" ht="13.5">
      <c r="A359" s="3" t="s">
        <v>3859</v>
      </c>
      <c r="B359" s="13">
        <f t="shared" si="67"/>
        <v>3.52</v>
      </c>
      <c r="C359" s="13">
        <v>3520</v>
      </c>
      <c r="D359" s="13"/>
      <c r="E359" s="14" t="s">
        <v>3824</v>
      </c>
      <c r="F359" s="13" t="e">
        <f>#REF!</f>
        <v>#REF!</v>
      </c>
      <c r="G359" s="15" t="e">
        <f>#REF!</f>
        <v>#REF!</v>
      </c>
      <c r="H359" s="16">
        <f t="shared" ref="H359:H368" si="77">(4.78*0.2+6.13*0.4+6.89*0.3)*7.2</f>
        <v>39.42</v>
      </c>
      <c r="I359" s="16"/>
      <c r="J359" s="16">
        <v>0</v>
      </c>
      <c r="K359" s="17" t="e">
        <f t="shared" si="68"/>
        <v>#REF!</v>
      </c>
      <c r="L359" s="17">
        <f t="shared" si="69"/>
        <v>39.42</v>
      </c>
      <c r="M359" s="18" t="e">
        <f t="shared" si="70"/>
        <v>#REF!</v>
      </c>
      <c r="N359" s="18">
        <f t="shared" si="71"/>
        <v>45</v>
      </c>
      <c r="O359" s="19">
        <v>70</v>
      </c>
      <c r="P359" s="19">
        <v>45</v>
      </c>
      <c r="Q359" s="20" t="e">
        <f t="shared" si="72"/>
        <v>#REF!</v>
      </c>
      <c r="R359" s="23" t="e">
        <f t="shared" si="73"/>
        <v>#REF!</v>
      </c>
    </row>
    <row r="360" spans="1:18" s="3" customFormat="1" ht="13.5">
      <c r="A360" s="3" t="s">
        <v>3859</v>
      </c>
      <c r="B360" s="13">
        <f t="shared" si="67"/>
        <v>3.53</v>
      </c>
      <c r="C360" s="13">
        <v>3530</v>
      </c>
      <c r="D360" s="13"/>
      <c r="E360" s="14" t="s">
        <v>3824</v>
      </c>
      <c r="F360" s="13" t="e">
        <f>#REF!</f>
        <v>#REF!</v>
      </c>
      <c r="G360" s="15" t="e">
        <f>#REF!</f>
        <v>#REF!</v>
      </c>
      <c r="H360" s="16">
        <f t="shared" si="77"/>
        <v>39.42</v>
      </c>
      <c r="I360" s="16"/>
      <c r="J360" s="16">
        <v>0</v>
      </c>
      <c r="K360" s="17" t="e">
        <f t="shared" si="68"/>
        <v>#REF!</v>
      </c>
      <c r="L360" s="17">
        <f t="shared" si="69"/>
        <v>39.42</v>
      </c>
      <c r="M360" s="18" t="e">
        <f t="shared" si="70"/>
        <v>#REF!</v>
      </c>
      <c r="N360" s="18">
        <f t="shared" si="71"/>
        <v>45</v>
      </c>
      <c r="O360" s="19">
        <v>70</v>
      </c>
      <c r="P360" s="19">
        <v>45</v>
      </c>
      <c r="Q360" s="20" t="e">
        <f t="shared" si="72"/>
        <v>#REF!</v>
      </c>
      <c r="R360" s="23" t="e">
        <f t="shared" si="73"/>
        <v>#REF!</v>
      </c>
    </row>
    <row r="361" spans="1:18" s="3" customFormat="1" ht="13.5">
      <c r="A361" s="3" t="s">
        <v>3859</v>
      </c>
      <c r="B361" s="13">
        <f t="shared" si="67"/>
        <v>3.54</v>
      </c>
      <c r="C361" s="13">
        <v>3540</v>
      </c>
      <c r="D361" s="13"/>
      <c r="E361" s="14" t="s">
        <v>3824</v>
      </c>
      <c r="F361" s="13" t="e">
        <f>#REF!</f>
        <v>#REF!</v>
      </c>
      <c r="G361" s="15" t="e">
        <f>#REF!</f>
        <v>#REF!</v>
      </c>
      <c r="H361" s="16">
        <f t="shared" si="77"/>
        <v>39.42</v>
      </c>
      <c r="I361" s="16"/>
      <c r="J361" s="16">
        <v>0</v>
      </c>
      <c r="K361" s="17" t="e">
        <f t="shared" si="68"/>
        <v>#REF!</v>
      </c>
      <c r="L361" s="17">
        <f t="shared" si="69"/>
        <v>39.42</v>
      </c>
      <c r="M361" s="18" t="e">
        <f t="shared" si="70"/>
        <v>#REF!</v>
      </c>
      <c r="N361" s="18">
        <f t="shared" si="71"/>
        <v>45</v>
      </c>
      <c r="O361" s="19">
        <v>70</v>
      </c>
      <c r="P361" s="19">
        <v>45</v>
      </c>
      <c r="Q361" s="20" t="e">
        <f t="shared" si="72"/>
        <v>#REF!</v>
      </c>
      <c r="R361" s="23" t="e">
        <f t="shared" si="73"/>
        <v>#REF!</v>
      </c>
    </row>
    <row r="362" spans="1:18" s="3" customFormat="1" ht="13.5">
      <c r="A362" s="3" t="s">
        <v>3859</v>
      </c>
      <c r="B362" s="13">
        <f t="shared" si="67"/>
        <v>3.55</v>
      </c>
      <c r="C362" s="13">
        <v>3550</v>
      </c>
      <c r="D362" s="13"/>
      <c r="E362" s="14" t="s">
        <v>3824</v>
      </c>
      <c r="F362" s="13" t="e">
        <f>#REF!</f>
        <v>#REF!</v>
      </c>
      <c r="G362" s="15" t="e">
        <f>#REF!</f>
        <v>#REF!</v>
      </c>
      <c r="H362" s="16">
        <f t="shared" si="77"/>
        <v>39.42</v>
      </c>
      <c r="I362" s="16"/>
      <c r="J362" s="16">
        <v>0</v>
      </c>
      <c r="K362" s="17" t="e">
        <f t="shared" si="68"/>
        <v>#REF!</v>
      </c>
      <c r="L362" s="17">
        <f t="shared" si="69"/>
        <v>39.42</v>
      </c>
      <c r="M362" s="18" t="e">
        <f t="shared" si="70"/>
        <v>#REF!</v>
      </c>
      <c r="N362" s="18">
        <f t="shared" si="71"/>
        <v>45</v>
      </c>
      <c r="O362" s="19">
        <v>70</v>
      </c>
      <c r="P362" s="19">
        <v>45</v>
      </c>
      <c r="Q362" s="20" t="e">
        <f t="shared" si="72"/>
        <v>#REF!</v>
      </c>
      <c r="R362" s="23" t="e">
        <f t="shared" si="73"/>
        <v>#REF!</v>
      </c>
    </row>
    <row r="363" spans="1:18" s="3" customFormat="1" ht="13.5">
      <c r="A363" s="3" t="s">
        <v>3859</v>
      </c>
      <c r="B363" s="13">
        <f t="shared" si="67"/>
        <v>3.56</v>
      </c>
      <c r="C363" s="13">
        <v>3560</v>
      </c>
      <c r="D363" s="13"/>
      <c r="E363" s="14" t="s">
        <v>3824</v>
      </c>
      <c r="F363" s="13" t="e">
        <f>#REF!</f>
        <v>#REF!</v>
      </c>
      <c r="G363" s="15" t="e">
        <f>#REF!</f>
        <v>#REF!</v>
      </c>
      <c r="H363" s="16">
        <f t="shared" si="77"/>
        <v>39.42</v>
      </c>
      <c r="I363" s="16"/>
      <c r="J363" s="16">
        <v>0</v>
      </c>
      <c r="K363" s="17" t="e">
        <f t="shared" si="68"/>
        <v>#REF!</v>
      </c>
      <c r="L363" s="17">
        <f t="shared" si="69"/>
        <v>39.42</v>
      </c>
      <c r="M363" s="18" t="e">
        <f t="shared" si="70"/>
        <v>#REF!</v>
      </c>
      <c r="N363" s="18">
        <f t="shared" si="71"/>
        <v>45</v>
      </c>
      <c r="O363" s="19">
        <v>70</v>
      </c>
      <c r="P363" s="19">
        <v>45</v>
      </c>
      <c r="Q363" s="20" t="e">
        <f t="shared" si="72"/>
        <v>#REF!</v>
      </c>
      <c r="R363" s="23" t="e">
        <f t="shared" si="73"/>
        <v>#REF!</v>
      </c>
    </row>
    <row r="364" spans="1:18" s="3" customFormat="1" ht="13.5">
      <c r="A364" s="3" t="s">
        <v>3859</v>
      </c>
      <c r="B364" s="13">
        <f t="shared" si="67"/>
        <v>3.57</v>
      </c>
      <c r="C364" s="13">
        <v>3570</v>
      </c>
      <c r="D364" s="13"/>
      <c r="E364" s="14" t="s">
        <v>3824</v>
      </c>
      <c r="F364" s="13" t="e">
        <f>#REF!</f>
        <v>#REF!</v>
      </c>
      <c r="G364" s="15" t="e">
        <f>#REF!</f>
        <v>#REF!</v>
      </c>
      <c r="H364" s="16">
        <f t="shared" si="77"/>
        <v>39.42</v>
      </c>
      <c r="I364" s="16"/>
      <c r="J364" s="16">
        <v>0</v>
      </c>
      <c r="K364" s="17" t="e">
        <f t="shared" si="68"/>
        <v>#REF!</v>
      </c>
      <c r="L364" s="17">
        <f t="shared" si="69"/>
        <v>39.42</v>
      </c>
      <c r="M364" s="18" t="e">
        <f t="shared" si="70"/>
        <v>#REF!</v>
      </c>
      <c r="N364" s="18">
        <f t="shared" si="71"/>
        <v>45</v>
      </c>
      <c r="O364" s="19">
        <v>70</v>
      </c>
      <c r="P364" s="19">
        <v>45</v>
      </c>
      <c r="Q364" s="20" t="e">
        <f t="shared" si="72"/>
        <v>#REF!</v>
      </c>
      <c r="R364" s="23" t="e">
        <f t="shared" si="73"/>
        <v>#REF!</v>
      </c>
    </row>
    <row r="365" spans="1:18" s="3" customFormat="1" ht="13.5">
      <c r="A365" s="3" t="s">
        <v>3859</v>
      </c>
      <c r="B365" s="13">
        <f t="shared" si="67"/>
        <v>3.58</v>
      </c>
      <c r="C365" s="13">
        <v>3580</v>
      </c>
      <c r="D365" s="13"/>
      <c r="E365" s="14" t="s">
        <v>3824</v>
      </c>
      <c r="F365" s="13" t="e">
        <f>#REF!</f>
        <v>#REF!</v>
      </c>
      <c r="G365" s="15" t="e">
        <f>#REF!</f>
        <v>#REF!</v>
      </c>
      <c r="H365" s="16">
        <f t="shared" si="77"/>
        <v>39.42</v>
      </c>
      <c r="I365" s="16"/>
      <c r="J365" s="16">
        <v>0</v>
      </c>
      <c r="K365" s="17" t="e">
        <f t="shared" si="68"/>
        <v>#REF!</v>
      </c>
      <c r="L365" s="17">
        <f t="shared" si="69"/>
        <v>39.42</v>
      </c>
      <c r="M365" s="18" t="e">
        <f t="shared" si="70"/>
        <v>#REF!</v>
      </c>
      <c r="N365" s="18">
        <f t="shared" si="71"/>
        <v>45</v>
      </c>
      <c r="O365" s="19">
        <v>70</v>
      </c>
      <c r="P365" s="19">
        <v>45</v>
      </c>
      <c r="Q365" s="20" t="e">
        <f t="shared" si="72"/>
        <v>#REF!</v>
      </c>
      <c r="R365" s="23" t="e">
        <f t="shared" si="73"/>
        <v>#REF!</v>
      </c>
    </row>
    <row r="366" spans="1:18" s="3" customFormat="1" ht="13.5">
      <c r="A366" s="3" t="s">
        <v>3859</v>
      </c>
      <c r="B366" s="13">
        <f t="shared" si="67"/>
        <v>3.59</v>
      </c>
      <c r="C366" s="13">
        <v>3590</v>
      </c>
      <c r="D366" s="13"/>
      <c r="E366" s="14" t="s">
        <v>3824</v>
      </c>
      <c r="F366" s="13" t="e">
        <f>#REF!</f>
        <v>#REF!</v>
      </c>
      <c r="G366" s="15" t="e">
        <f>#REF!</f>
        <v>#REF!</v>
      </c>
      <c r="H366" s="16">
        <f t="shared" si="77"/>
        <v>39.42</v>
      </c>
      <c r="I366" s="16"/>
      <c r="J366" s="16">
        <v>0</v>
      </c>
      <c r="K366" s="17" t="e">
        <f t="shared" si="68"/>
        <v>#REF!</v>
      </c>
      <c r="L366" s="17">
        <f t="shared" si="69"/>
        <v>39.42</v>
      </c>
      <c r="M366" s="18" t="e">
        <f t="shared" si="70"/>
        <v>#REF!</v>
      </c>
      <c r="N366" s="18">
        <f t="shared" si="71"/>
        <v>45</v>
      </c>
      <c r="O366" s="19">
        <v>70</v>
      </c>
      <c r="P366" s="19">
        <v>45</v>
      </c>
      <c r="Q366" s="20" t="e">
        <f t="shared" si="72"/>
        <v>#REF!</v>
      </c>
      <c r="R366" s="23" t="e">
        <f t="shared" si="73"/>
        <v>#REF!</v>
      </c>
    </row>
    <row r="367" spans="1:18" s="3" customFormat="1" ht="13.5">
      <c r="A367" s="3" t="s">
        <v>3859</v>
      </c>
      <c r="B367" s="13">
        <f t="shared" si="67"/>
        <v>3.6</v>
      </c>
      <c r="C367" s="13">
        <v>3600</v>
      </c>
      <c r="D367" s="13"/>
      <c r="E367" s="14" t="s">
        <v>3824</v>
      </c>
      <c r="F367" s="13" t="e">
        <f>#REF!</f>
        <v>#REF!</v>
      </c>
      <c r="G367" s="15" t="e">
        <f>#REF!</f>
        <v>#REF!</v>
      </c>
      <c r="H367" s="16">
        <f t="shared" si="77"/>
        <v>39.42</v>
      </c>
      <c r="I367" s="16"/>
      <c r="J367" s="16">
        <v>0</v>
      </c>
      <c r="K367" s="17" t="e">
        <f t="shared" si="68"/>
        <v>#REF!</v>
      </c>
      <c r="L367" s="17">
        <f t="shared" si="69"/>
        <v>39.42</v>
      </c>
      <c r="M367" s="18" t="e">
        <f t="shared" si="70"/>
        <v>#REF!</v>
      </c>
      <c r="N367" s="18">
        <f t="shared" si="71"/>
        <v>45</v>
      </c>
      <c r="O367" s="19">
        <v>70</v>
      </c>
      <c r="P367" s="19">
        <v>45</v>
      </c>
      <c r="Q367" s="20" t="e">
        <f t="shared" si="72"/>
        <v>#REF!</v>
      </c>
      <c r="R367" s="23" t="e">
        <f t="shared" si="73"/>
        <v>#REF!</v>
      </c>
    </row>
    <row r="368" spans="1:18" s="3" customFormat="1" ht="13.5">
      <c r="A368" s="3" t="s">
        <v>3859</v>
      </c>
      <c r="B368" s="13">
        <f t="shared" si="67"/>
        <v>3.61</v>
      </c>
      <c r="C368" s="13">
        <v>3610</v>
      </c>
      <c r="D368" s="13"/>
      <c r="E368" s="14" t="s">
        <v>3824</v>
      </c>
      <c r="F368" s="13" t="e">
        <f>#REF!</f>
        <v>#REF!</v>
      </c>
      <c r="G368" s="15" t="e">
        <f>#REF!</f>
        <v>#REF!</v>
      </c>
      <c r="H368" s="16">
        <f t="shared" si="77"/>
        <v>39.42</v>
      </c>
      <c r="I368" s="16"/>
      <c r="J368" s="16">
        <v>0</v>
      </c>
      <c r="K368" s="17" t="e">
        <f t="shared" si="68"/>
        <v>#REF!</v>
      </c>
      <c r="L368" s="17">
        <f t="shared" si="69"/>
        <v>39.42</v>
      </c>
      <c r="M368" s="18" t="e">
        <f t="shared" si="70"/>
        <v>#REF!</v>
      </c>
      <c r="N368" s="18">
        <f t="shared" si="71"/>
        <v>45</v>
      </c>
      <c r="O368" s="19">
        <v>70</v>
      </c>
      <c r="P368" s="19">
        <v>45</v>
      </c>
      <c r="Q368" s="20" t="e">
        <f t="shared" si="72"/>
        <v>#REF!</v>
      </c>
      <c r="R368" s="23" t="e">
        <f t="shared" si="73"/>
        <v>#REF!</v>
      </c>
    </row>
    <row r="369" spans="1:18" s="3" customFormat="1" ht="13.5">
      <c r="A369" s="3" t="s">
        <v>3859</v>
      </c>
      <c r="B369" s="13">
        <f t="shared" si="67"/>
        <v>3.62</v>
      </c>
      <c r="C369" s="13">
        <v>3620</v>
      </c>
      <c r="D369" s="13"/>
      <c r="E369" s="14" t="s">
        <v>3824</v>
      </c>
      <c r="F369" s="13" t="e">
        <f>#REF!</f>
        <v>#REF!</v>
      </c>
      <c r="G369" s="15" t="e">
        <f>#REF!</f>
        <v>#REF!</v>
      </c>
      <c r="H369" s="16">
        <f t="shared" ref="H369:H378" si="78">(4.78*0.2+6.13*0.4+6.89*0.3)*7.2</f>
        <v>39.42</v>
      </c>
      <c r="I369" s="16"/>
      <c r="J369" s="16">
        <v>0</v>
      </c>
      <c r="K369" s="17" t="e">
        <f t="shared" si="68"/>
        <v>#REF!</v>
      </c>
      <c r="L369" s="17">
        <f t="shared" si="69"/>
        <v>39.42</v>
      </c>
      <c r="M369" s="18" t="e">
        <f t="shared" si="70"/>
        <v>#REF!</v>
      </c>
      <c r="N369" s="18">
        <f t="shared" si="71"/>
        <v>45</v>
      </c>
      <c r="O369" s="19">
        <v>70</v>
      </c>
      <c r="P369" s="19">
        <v>45</v>
      </c>
      <c r="Q369" s="20" t="e">
        <f t="shared" si="72"/>
        <v>#REF!</v>
      </c>
      <c r="R369" s="23" t="e">
        <f t="shared" si="73"/>
        <v>#REF!</v>
      </c>
    </row>
    <row r="370" spans="1:18" s="3" customFormat="1" ht="13.5">
      <c r="A370" s="3" t="s">
        <v>3859</v>
      </c>
      <c r="B370" s="13">
        <f t="shared" si="67"/>
        <v>3.63</v>
      </c>
      <c r="C370" s="13">
        <v>3630</v>
      </c>
      <c r="D370" s="13"/>
      <c r="E370" s="14" t="s">
        <v>3824</v>
      </c>
      <c r="F370" s="13" t="e">
        <f>#REF!</f>
        <v>#REF!</v>
      </c>
      <c r="G370" s="15" t="e">
        <f>#REF!</f>
        <v>#REF!</v>
      </c>
      <c r="H370" s="16">
        <f t="shared" si="78"/>
        <v>39.42</v>
      </c>
      <c r="I370" s="16"/>
      <c r="J370" s="16">
        <v>0</v>
      </c>
      <c r="K370" s="17" t="e">
        <f t="shared" si="68"/>
        <v>#REF!</v>
      </c>
      <c r="L370" s="17">
        <f t="shared" si="69"/>
        <v>39.42</v>
      </c>
      <c r="M370" s="18" t="e">
        <f t="shared" si="70"/>
        <v>#REF!</v>
      </c>
      <c r="N370" s="18">
        <f t="shared" si="71"/>
        <v>45</v>
      </c>
      <c r="O370" s="19">
        <v>70</v>
      </c>
      <c r="P370" s="19">
        <v>45</v>
      </c>
      <c r="Q370" s="20" t="e">
        <f t="shared" si="72"/>
        <v>#REF!</v>
      </c>
      <c r="R370" s="23" t="e">
        <f t="shared" si="73"/>
        <v>#REF!</v>
      </c>
    </row>
    <row r="371" spans="1:18" s="3" customFormat="1" ht="13.5">
      <c r="A371" s="3" t="s">
        <v>3859</v>
      </c>
      <c r="B371" s="13">
        <f t="shared" si="67"/>
        <v>3.64</v>
      </c>
      <c r="C371" s="13">
        <v>3640</v>
      </c>
      <c r="D371" s="13"/>
      <c r="E371" s="14" t="s">
        <v>3824</v>
      </c>
      <c r="F371" s="13" t="e">
        <f>#REF!</f>
        <v>#REF!</v>
      </c>
      <c r="G371" s="15" t="e">
        <f>#REF!</f>
        <v>#REF!</v>
      </c>
      <c r="H371" s="16">
        <f t="shared" si="78"/>
        <v>39.42</v>
      </c>
      <c r="I371" s="16"/>
      <c r="J371" s="16">
        <v>0</v>
      </c>
      <c r="K371" s="17" t="e">
        <f t="shared" si="68"/>
        <v>#REF!</v>
      </c>
      <c r="L371" s="17">
        <f t="shared" si="69"/>
        <v>39.42</v>
      </c>
      <c r="M371" s="18" t="e">
        <f t="shared" si="70"/>
        <v>#REF!</v>
      </c>
      <c r="N371" s="18">
        <f t="shared" si="71"/>
        <v>45</v>
      </c>
      <c r="O371" s="19">
        <v>70</v>
      </c>
      <c r="P371" s="19">
        <v>45</v>
      </c>
      <c r="Q371" s="20" t="e">
        <f t="shared" si="72"/>
        <v>#REF!</v>
      </c>
      <c r="R371" s="23" t="e">
        <f t="shared" si="73"/>
        <v>#REF!</v>
      </c>
    </row>
    <row r="372" spans="1:18" s="3" customFormat="1" ht="13.5">
      <c r="A372" s="3" t="s">
        <v>3859</v>
      </c>
      <c r="B372" s="13">
        <f t="shared" si="67"/>
        <v>3.65</v>
      </c>
      <c r="C372" s="13">
        <v>3650</v>
      </c>
      <c r="D372" s="13"/>
      <c r="E372" s="14" t="s">
        <v>3824</v>
      </c>
      <c r="F372" s="13" t="e">
        <f>#REF!</f>
        <v>#REF!</v>
      </c>
      <c r="G372" s="15" t="e">
        <f>#REF!</f>
        <v>#REF!</v>
      </c>
      <c r="H372" s="16">
        <f t="shared" si="78"/>
        <v>39.42</v>
      </c>
      <c r="I372" s="16"/>
      <c r="J372" s="16">
        <v>0</v>
      </c>
      <c r="K372" s="17" t="e">
        <f t="shared" si="68"/>
        <v>#REF!</v>
      </c>
      <c r="L372" s="17">
        <f t="shared" si="69"/>
        <v>39.42</v>
      </c>
      <c r="M372" s="18" t="e">
        <f t="shared" si="70"/>
        <v>#REF!</v>
      </c>
      <c r="N372" s="18">
        <f t="shared" si="71"/>
        <v>45</v>
      </c>
      <c r="O372" s="19">
        <v>70</v>
      </c>
      <c r="P372" s="19">
        <v>45</v>
      </c>
      <c r="Q372" s="20" t="e">
        <f t="shared" si="72"/>
        <v>#REF!</v>
      </c>
      <c r="R372" s="23" t="e">
        <f t="shared" si="73"/>
        <v>#REF!</v>
      </c>
    </row>
    <row r="373" spans="1:18" s="3" customFormat="1" ht="13.5">
      <c r="A373" s="3" t="s">
        <v>3859</v>
      </c>
      <c r="B373" s="13">
        <f t="shared" si="67"/>
        <v>3.66</v>
      </c>
      <c r="C373" s="13">
        <v>3660</v>
      </c>
      <c r="D373" s="13"/>
      <c r="E373" s="14" t="s">
        <v>3824</v>
      </c>
      <c r="F373" s="13" t="e">
        <f>#REF!</f>
        <v>#REF!</v>
      </c>
      <c r="G373" s="15" t="e">
        <f>#REF!</f>
        <v>#REF!</v>
      </c>
      <c r="H373" s="16">
        <f t="shared" si="78"/>
        <v>39.42</v>
      </c>
      <c r="I373" s="16"/>
      <c r="J373" s="16">
        <v>0</v>
      </c>
      <c r="K373" s="17" t="e">
        <f t="shared" si="68"/>
        <v>#REF!</v>
      </c>
      <c r="L373" s="17">
        <f t="shared" si="69"/>
        <v>39.42</v>
      </c>
      <c r="M373" s="18" t="e">
        <f t="shared" si="70"/>
        <v>#REF!</v>
      </c>
      <c r="N373" s="18">
        <f t="shared" si="71"/>
        <v>45</v>
      </c>
      <c r="O373" s="19">
        <v>70</v>
      </c>
      <c r="P373" s="19">
        <v>45</v>
      </c>
      <c r="Q373" s="20" t="e">
        <f t="shared" si="72"/>
        <v>#REF!</v>
      </c>
      <c r="R373" s="23" t="e">
        <f t="shared" si="73"/>
        <v>#REF!</v>
      </c>
    </row>
    <row r="374" spans="1:18" s="3" customFormat="1" ht="13.5">
      <c r="A374" s="3" t="s">
        <v>3859</v>
      </c>
      <c r="B374" s="13">
        <f t="shared" si="67"/>
        <v>3.67</v>
      </c>
      <c r="C374" s="13">
        <v>3670</v>
      </c>
      <c r="D374" s="13"/>
      <c r="E374" s="14" t="s">
        <v>3824</v>
      </c>
      <c r="F374" s="13" t="e">
        <f>#REF!</f>
        <v>#REF!</v>
      </c>
      <c r="G374" s="15" t="e">
        <f>#REF!</f>
        <v>#REF!</v>
      </c>
      <c r="H374" s="16">
        <f t="shared" si="78"/>
        <v>39.42</v>
      </c>
      <c r="I374" s="16"/>
      <c r="J374" s="16">
        <v>0</v>
      </c>
      <c r="K374" s="17" t="e">
        <f t="shared" si="68"/>
        <v>#REF!</v>
      </c>
      <c r="L374" s="17">
        <f t="shared" si="69"/>
        <v>39.42</v>
      </c>
      <c r="M374" s="18" t="e">
        <f t="shared" si="70"/>
        <v>#REF!</v>
      </c>
      <c r="N374" s="18">
        <f t="shared" si="71"/>
        <v>45</v>
      </c>
      <c r="O374" s="19">
        <v>70</v>
      </c>
      <c r="P374" s="19">
        <v>45</v>
      </c>
      <c r="Q374" s="20" t="e">
        <f t="shared" si="72"/>
        <v>#REF!</v>
      </c>
      <c r="R374" s="23" t="e">
        <f t="shared" si="73"/>
        <v>#REF!</v>
      </c>
    </row>
    <row r="375" spans="1:18" s="3" customFormat="1" ht="13.5">
      <c r="A375" s="3" t="s">
        <v>3859</v>
      </c>
      <c r="B375" s="13">
        <f t="shared" si="67"/>
        <v>3.68</v>
      </c>
      <c r="C375" s="13">
        <v>3680</v>
      </c>
      <c r="D375" s="13"/>
      <c r="E375" s="14" t="s">
        <v>3824</v>
      </c>
      <c r="F375" s="13" t="e">
        <f>#REF!</f>
        <v>#REF!</v>
      </c>
      <c r="G375" s="15" t="e">
        <f>#REF!</f>
        <v>#REF!</v>
      </c>
      <c r="H375" s="16">
        <f t="shared" si="78"/>
        <v>39.42</v>
      </c>
      <c r="I375" s="16"/>
      <c r="J375" s="16">
        <v>0</v>
      </c>
      <c r="K375" s="17" t="e">
        <f t="shared" si="68"/>
        <v>#REF!</v>
      </c>
      <c r="L375" s="17">
        <f t="shared" si="69"/>
        <v>39.42</v>
      </c>
      <c r="M375" s="18" t="e">
        <f t="shared" si="70"/>
        <v>#REF!</v>
      </c>
      <c r="N375" s="18">
        <f t="shared" si="71"/>
        <v>45</v>
      </c>
      <c r="O375" s="19">
        <v>70</v>
      </c>
      <c r="P375" s="19">
        <v>45</v>
      </c>
      <c r="Q375" s="20" t="e">
        <f t="shared" si="72"/>
        <v>#REF!</v>
      </c>
      <c r="R375" s="23" t="e">
        <f t="shared" si="73"/>
        <v>#REF!</v>
      </c>
    </row>
    <row r="376" spans="1:18" s="3" customFormat="1" ht="13.5">
      <c r="A376" s="3" t="s">
        <v>3859</v>
      </c>
      <c r="B376" s="13">
        <f t="shared" si="67"/>
        <v>3.69</v>
      </c>
      <c r="C376" s="13">
        <v>3690</v>
      </c>
      <c r="D376" s="13"/>
      <c r="E376" s="14" t="s">
        <v>3824</v>
      </c>
      <c r="F376" s="13" t="e">
        <f>#REF!</f>
        <v>#REF!</v>
      </c>
      <c r="G376" s="15" t="e">
        <f>#REF!</f>
        <v>#REF!</v>
      </c>
      <c r="H376" s="16">
        <f t="shared" si="78"/>
        <v>39.42</v>
      </c>
      <c r="I376" s="16"/>
      <c r="J376" s="16">
        <v>0</v>
      </c>
      <c r="K376" s="17" t="e">
        <f t="shared" si="68"/>
        <v>#REF!</v>
      </c>
      <c r="L376" s="17">
        <f t="shared" si="69"/>
        <v>39.42</v>
      </c>
      <c r="M376" s="18" t="e">
        <f t="shared" si="70"/>
        <v>#REF!</v>
      </c>
      <c r="N376" s="18">
        <f t="shared" si="71"/>
        <v>45</v>
      </c>
      <c r="O376" s="19">
        <v>70</v>
      </c>
      <c r="P376" s="19">
        <v>45</v>
      </c>
      <c r="Q376" s="20" t="e">
        <f t="shared" si="72"/>
        <v>#REF!</v>
      </c>
      <c r="R376" s="23" t="e">
        <f t="shared" si="73"/>
        <v>#REF!</v>
      </c>
    </row>
    <row r="377" spans="1:18" s="3" customFormat="1" ht="13.5">
      <c r="A377" s="3" t="s">
        <v>3859</v>
      </c>
      <c r="B377" s="13">
        <f t="shared" si="67"/>
        <v>3.7</v>
      </c>
      <c r="C377" s="13">
        <v>3700</v>
      </c>
      <c r="D377" s="13"/>
      <c r="E377" s="14" t="s">
        <v>3824</v>
      </c>
      <c r="F377" s="13" t="e">
        <f>#REF!</f>
        <v>#REF!</v>
      </c>
      <c r="G377" s="15" t="e">
        <f>#REF!</f>
        <v>#REF!</v>
      </c>
      <c r="H377" s="16">
        <f t="shared" si="78"/>
        <v>39.42</v>
      </c>
      <c r="I377" s="16"/>
      <c r="J377" s="16">
        <v>0</v>
      </c>
      <c r="K377" s="17" t="e">
        <f t="shared" si="68"/>
        <v>#REF!</v>
      </c>
      <c r="L377" s="17">
        <f t="shared" si="69"/>
        <v>39.42</v>
      </c>
      <c r="M377" s="18" t="e">
        <f t="shared" si="70"/>
        <v>#REF!</v>
      </c>
      <c r="N377" s="18">
        <f t="shared" si="71"/>
        <v>45</v>
      </c>
      <c r="O377" s="19">
        <v>70</v>
      </c>
      <c r="P377" s="19">
        <v>45</v>
      </c>
      <c r="Q377" s="20" t="e">
        <f t="shared" si="72"/>
        <v>#REF!</v>
      </c>
      <c r="R377" s="23" t="e">
        <f t="shared" si="73"/>
        <v>#REF!</v>
      </c>
    </row>
    <row r="378" spans="1:18" s="3" customFormat="1" ht="13.5">
      <c r="A378" s="3" t="s">
        <v>3859</v>
      </c>
      <c r="B378" s="13">
        <f t="shared" si="67"/>
        <v>3.71</v>
      </c>
      <c r="C378" s="13">
        <v>3710</v>
      </c>
      <c r="D378" s="13"/>
      <c r="E378" s="14" t="s">
        <v>3824</v>
      </c>
      <c r="F378" s="13" t="e">
        <f>#REF!</f>
        <v>#REF!</v>
      </c>
      <c r="G378" s="15" t="e">
        <f>#REF!</f>
        <v>#REF!</v>
      </c>
      <c r="H378" s="16">
        <f t="shared" si="78"/>
        <v>39.42</v>
      </c>
      <c r="I378" s="16"/>
      <c r="J378" s="16">
        <v>0</v>
      </c>
      <c r="K378" s="17" t="e">
        <f t="shared" si="68"/>
        <v>#REF!</v>
      </c>
      <c r="L378" s="17">
        <f t="shared" si="69"/>
        <v>39.42</v>
      </c>
      <c r="M378" s="18" t="e">
        <f t="shared" si="70"/>
        <v>#REF!</v>
      </c>
      <c r="N378" s="18">
        <f t="shared" si="71"/>
        <v>45</v>
      </c>
      <c r="O378" s="19">
        <v>70</v>
      </c>
      <c r="P378" s="19">
        <v>45</v>
      </c>
      <c r="Q378" s="20" t="e">
        <f t="shared" si="72"/>
        <v>#REF!</v>
      </c>
      <c r="R378" s="23" t="e">
        <f t="shared" si="73"/>
        <v>#REF!</v>
      </c>
    </row>
    <row r="379" spans="1:18" s="3" customFormat="1" ht="13.5">
      <c r="A379" s="3" t="s">
        <v>3859</v>
      </c>
      <c r="B379" s="13">
        <f t="shared" si="67"/>
        <v>3.72</v>
      </c>
      <c r="C379" s="13">
        <v>3720</v>
      </c>
      <c r="D379" s="13"/>
      <c r="E379" s="14" t="s">
        <v>3824</v>
      </c>
      <c r="F379" s="13" t="e">
        <f>#REF!</f>
        <v>#REF!</v>
      </c>
      <c r="G379" s="15" t="e">
        <f>#REF!</f>
        <v>#REF!</v>
      </c>
      <c r="H379" s="16">
        <f t="shared" ref="H379:H388" si="79">(4.78*0.2+6.13*0.4+6.89*0.3)*7.2</f>
        <v>39.42</v>
      </c>
      <c r="I379" s="16"/>
      <c r="J379" s="16">
        <v>0</v>
      </c>
      <c r="K379" s="17" t="e">
        <f t="shared" si="68"/>
        <v>#REF!</v>
      </c>
      <c r="L379" s="17">
        <f t="shared" si="69"/>
        <v>39.42</v>
      </c>
      <c r="M379" s="18" t="e">
        <f t="shared" si="70"/>
        <v>#REF!</v>
      </c>
      <c r="N379" s="18">
        <f t="shared" si="71"/>
        <v>45</v>
      </c>
      <c r="O379" s="19">
        <v>70</v>
      </c>
      <c r="P379" s="19">
        <v>45</v>
      </c>
      <c r="Q379" s="20" t="e">
        <f t="shared" si="72"/>
        <v>#REF!</v>
      </c>
      <c r="R379" s="23" t="e">
        <f t="shared" si="73"/>
        <v>#REF!</v>
      </c>
    </row>
    <row r="380" spans="1:18" s="3" customFormat="1" ht="13.5">
      <c r="A380" s="3" t="s">
        <v>3859</v>
      </c>
      <c r="B380" s="13">
        <f t="shared" si="67"/>
        <v>3.73</v>
      </c>
      <c r="C380" s="13">
        <v>3730</v>
      </c>
      <c r="D380" s="13"/>
      <c r="E380" s="14" t="s">
        <v>3824</v>
      </c>
      <c r="F380" s="13" t="e">
        <f>#REF!</f>
        <v>#REF!</v>
      </c>
      <c r="G380" s="15" t="e">
        <f>#REF!</f>
        <v>#REF!</v>
      </c>
      <c r="H380" s="16">
        <f t="shared" si="79"/>
        <v>39.42</v>
      </c>
      <c r="I380" s="16"/>
      <c r="J380" s="16">
        <v>0</v>
      </c>
      <c r="K380" s="17" t="e">
        <f t="shared" si="68"/>
        <v>#REF!</v>
      </c>
      <c r="L380" s="17">
        <f t="shared" si="69"/>
        <v>39.42</v>
      </c>
      <c r="M380" s="18" t="e">
        <f t="shared" si="70"/>
        <v>#REF!</v>
      </c>
      <c r="N380" s="18">
        <f t="shared" si="71"/>
        <v>45</v>
      </c>
      <c r="O380" s="19">
        <v>70</v>
      </c>
      <c r="P380" s="19">
        <v>45</v>
      </c>
      <c r="Q380" s="20" t="e">
        <f t="shared" si="72"/>
        <v>#REF!</v>
      </c>
      <c r="R380" s="23" t="e">
        <f t="shared" si="73"/>
        <v>#REF!</v>
      </c>
    </row>
    <row r="381" spans="1:18" s="3" customFormat="1" ht="13.5">
      <c r="A381" s="3" t="s">
        <v>3859</v>
      </c>
      <c r="B381" s="13">
        <f t="shared" si="67"/>
        <v>3.74</v>
      </c>
      <c r="C381" s="13">
        <v>3740</v>
      </c>
      <c r="D381" s="13"/>
      <c r="E381" s="14" t="s">
        <v>3824</v>
      </c>
      <c r="F381" s="13" t="e">
        <f>#REF!</f>
        <v>#REF!</v>
      </c>
      <c r="G381" s="15" t="e">
        <f>#REF!</f>
        <v>#REF!</v>
      </c>
      <c r="H381" s="16">
        <f t="shared" si="79"/>
        <v>39.42</v>
      </c>
      <c r="I381" s="16"/>
      <c r="J381" s="16">
        <v>0</v>
      </c>
      <c r="K381" s="17" t="e">
        <f t="shared" si="68"/>
        <v>#REF!</v>
      </c>
      <c r="L381" s="17">
        <f t="shared" si="69"/>
        <v>39.42</v>
      </c>
      <c r="M381" s="18" t="e">
        <f t="shared" si="70"/>
        <v>#REF!</v>
      </c>
      <c r="N381" s="18">
        <f t="shared" si="71"/>
        <v>45</v>
      </c>
      <c r="O381" s="19">
        <v>70</v>
      </c>
      <c r="P381" s="19">
        <v>45</v>
      </c>
      <c r="Q381" s="20" t="e">
        <f t="shared" si="72"/>
        <v>#REF!</v>
      </c>
      <c r="R381" s="23" t="e">
        <f t="shared" si="73"/>
        <v>#REF!</v>
      </c>
    </row>
    <row r="382" spans="1:18" s="3" customFormat="1" ht="13.5">
      <c r="A382" s="3" t="s">
        <v>3859</v>
      </c>
      <c r="B382" s="13">
        <f t="shared" si="67"/>
        <v>3.75</v>
      </c>
      <c r="C382" s="13">
        <v>3750</v>
      </c>
      <c r="D382" s="13"/>
      <c r="E382" s="14" t="s">
        <v>3824</v>
      </c>
      <c r="F382" s="13" t="e">
        <f>#REF!</f>
        <v>#REF!</v>
      </c>
      <c r="G382" s="15" t="e">
        <f>#REF!</f>
        <v>#REF!</v>
      </c>
      <c r="H382" s="16">
        <f t="shared" si="79"/>
        <v>39.42</v>
      </c>
      <c r="I382" s="16"/>
      <c r="J382" s="16">
        <v>0</v>
      </c>
      <c r="K382" s="17" t="e">
        <f t="shared" si="68"/>
        <v>#REF!</v>
      </c>
      <c r="L382" s="17">
        <f t="shared" si="69"/>
        <v>39.42</v>
      </c>
      <c r="M382" s="18" t="e">
        <f t="shared" si="70"/>
        <v>#REF!</v>
      </c>
      <c r="N382" s="18">
        <f t="shared" si="71"/>
        <v>45</v>
      </c>
      <c r="O382" s="19">
        <v>70</v>
      </c>
      <c r="P382" s="19">
        <v>45</v>
      </c>
      <c r="Q382" s="20" t="e">
        <f t="shared" si="72"/>
        <v>#REF!</v>
      </c>
      <c r="R382" s="23" t="e">
        <f t="shared" si="73"/>
        <v>#REF!</v>
      </c>
    </row>
    <row r="383" spans="1:18" s="3" customFormat="1" ht="13.5">
      <c r="A383" s="3" t="s">
        <v>3859</v>
      </c>
      <c r="B383" s="13">
        <f t="shared" si="67"/>
        <v>3.76</v>
      </c>
      <c r="C383" s="13">
        <v>3760</v>
      </c>
      <c r="D383" s="13"/>
      <c r="E383" s="14" t="s">
        <v>3824</v>
      </c>
      <c r="F383" s="13" t="e">
        <f>#REF!</f>
        <v>#REF!</v>
      </c>
      <c r="G383" s="15" t="e">
        <f>#REF!</f>
        <v>#REF!</v>
      </c>
      <c r="H383" s="16">
        <f t="shared" si="79"/>
        <v>39.42</v>
      </c>
      <c r="I383" s="16"/>
      <c r="J383" s="16">
        <v>0</v>
      </c>
      <c r="K383" s="17" t="e">
        <f t="shared" si="68"/>
        <v>#REF!</v>
      </c>
      <c r="L383" s="17">
        <f t="shared" si="69"/>
        <v>39.42</v>
      </c>
      <c r="M383" s="18" t="e">
        <f t="shared" si="70"/>
        <v>#REF!</v>
      </c>
      <c r="N383" s="18">
        <f t="shared" si="71"/>
        <v>45</v>
      </c>
      <c r="O383" s="19">
        <v>70</v>
      </c>
      <c r="P383" s="19">
        <v>45</v>
      </c>
      <c r="Q383" s="20" t="e">
        <f t="shared" si="72"/>
        <v>#REF!</v>
      </c>
      <c r="R383" s="23" t="e">
        <f t="shared" si="73"/>
        <v>#REF!</v>
      </c>
    </row>
    <row r="384" spans="1:18" s="3" customFormat="1" ht="13.5">
      <c r="A384" s="3" t="s">
        <v>3859</v>
      </c>
      <c r="B384" s="13">
        <f t="shared" si="67"/>
        <v>3.77</v>
      </c>
      <c r="C384" s="13">
        <v>3770</v>
      </c>
      <c r="D384" s="13"/>
      <c r="E384" s="14" t="s">
        <v>3824</v>
      </c>
      <c r="F384" s="13" t="e">
        <f>#REF!</f>
        <v>#REF!</v>
      </c>
      <c r="G384" s="15" t="e">
        <f>#REF!</f>
        <v>#REF!</v>
      </c>
      <c r="H384" s="16">
        <f t="shared" si="79"/>
        <v>39.42</v>
      </c>
      <c r="I384" s="16"/>
      <c r="J384" s="16">
        <v>0</v>
      </c>
      <c r="K384" s="17" t="e">
        <f t="shared" si="68"/>
        <v>#REF!</v>
      </c>
      <c r="L384" s="17">
        <f t="shared" si="69"/>
        <v>39.42</v>
      </c>
      <c r="M384" s="18" t="e">
        <f t="shared" si="70"/>
        <v>#REF!</v>
      </c>
      <c r="N384" s="18">
        <f t="shared" si="71"/>
        <v>45</v>
      </c>
      <c r="O384" s="19">
        <v>70</v>
      </c>
      <c r="P384" s="19">
        <v>45</v>
      </c>
      <c r="Q384" s="20" t="e">
        <f t="shared" si="72"/>
        <v>#REF!</v>
      </c>
      <c r="R384" s="23" t="e">
        <f t="shared" si="73"/>
        <v>#REF!</v>
      </c>
    </row>
    <row r="385" spans="1:18" s="3" customFormat="1" ht="13.5">
      <c r="A385" s="3" t="s">
        <v>3859</v>
      </c>
      <c r="B385" s="13">
        <f t="shared" si="67"/>
        <v>3.78</v>
      </c>
      <c r="C385" s="13">
        <v>3780</v>
      </c>
      <c r="D385" s="13"/>
      <c r="E385" s="14" t="s">
        <v>3824</v>
      </c>
      <c r="F385" s="13" t="e">
        <f>#REF!</f>
        <v>#REF!</v>
      </c>
      <c r="G385" s="15" t="e">
        <f>#REF!</f>
        <v>#REF!</v>
      </c>
      <c r="H385" s="16">
        <f t="shared" si="79"/>
        <v>39.42</v>
      </c>
      <c r="I385" s="16"/>
      <c r="J385" s="16">
        <v>0</v>
      </c>
      <c r="K385" s="17" t="e">
        <f t="shared" si="68"/>
        <v>#REF!</v>
      </c>
      <c r="L385" s="17">
        <f t="shared" si="69"/>
        <v>39.42</v>
      </c>
      <c r="M385" s="18" t="e">
        <f t="shared" si="70"/>
        <v>#REF!</v>
      </c>
      <c r="N385" s="18">
        <f t="shared" si="71"/>
        <v>45</v>
      </c>
      <c r="O385" s="19">
        <v>70</v>
      </c>
      <c r="P385" s="19">
        <v>45</v>
      </c>
      <c r="Q385" s="20" t="e">
        <f t="shared" si="72"/>
        <v>#REF!</v>
      </c>
      <c r="R385" s="23" t="e">
        <f t="shared" si="73"/>
        <v>#REF!</v>
      </c>
    </row>
    <row r="386" spans="1:18" s="3" customFormat="1" ht="13.5">
      <c r="A386" s="3" t="s">
        <v>3859</v>
      </c>
      <c r="B386" s="13">
        <f t="shared" si="67"/>
        <v>3.79</v>
      </c>
      <c r="C386" s="13">
        <v>3790</v>
      </c>
      <c r="D386" s="13"/>
      <c r="E386" s="14" t="s">
        <v>3824</v>
      </c>
      <c r="F386" s="13" t="e">
        <f>#REF!</f>
        <v>#REF!</v>
      </c>
      <c r="G386" s="15" t="e">
        <f>#REF!</f>
        <v>#REF!</v>
      </c>
      <c r="H386" s="16">
        <f t="shared" si="79"/>
        <v>39.42</v>
      </c>
      <c r="I386" s="16"/>
      <c r="J386" s="16">
        <v>0</v>
      </c>
      <c r="K386" s="17" t="e">
        <f t="shared" si="68"/>
        <v>#REF!</v>
      </c>
      <c r="L386" s="17">
        <f t="shared" si="69"/>
        <v>39.42</v>
      </c>
      <c r="M386" s="18" t="e">
        <f t="shared" si="70"/>
        <v>#REF!</v>
      </c>
      <c r="N386" s="18">
        <f t="shared" si="71"/>
        <v>45</v>
      </c>
      <c r="O386" s="19">
        <v>70</v>
      </c>
      <c r="P386" s="19">
        <v>45</v>
      </c>
      <c r="Q386" s="20" t="e">
        <f t="shared" si="72"/>
        <v>#REF!</v>
      </c>
      <c r="R386" s="23" t="e">
        <f t="shared" si="73"/>
        <v>#REF!</v>
      </c>
    </row>
    <row r="387" spans="1:18" s="3" customFormat="1" ht="13.5">
      <c r="A387" s="3" t="s">
        <v>3859</v>
      </c>
      <c r="B387" s="13">
        <f t="shared" si="67"/>
        <v>3.8</v>
      </c>
      <c r="C387" s="13">
        <v>3800</v>
      </c>
      <c r="D387" s="13"/>
      <c r="E387" s="14" t="s">
        <v>3824</v>
      </c>
      <c r="F387" s="13" t="e">
        <f>#REF!</f>
        <v>#REF!</v>
      </c>
      <c r="G387" s="15" t="e">
        <f>#REF!</f>
        <v>#REF!</v>
      </c>
      <c r="H387" s="16">
        <f t="shared" si="79"/>
        <v>39.42</v>
      </c>
      <c r="I387" s="16"/>
      <c r="J387" s="16">
        <v>0</v>
      </c>
      <c r="K387" s="17" t="e">
        <f t="shared" si="68"/>
        <v>#REF!</v>
      </c>
      <c r="L387" s="17">
        <f t="shared" si="69"/>
        <v>39.42</v>
      </c>
      <c r="M387" s="18" t="e">
        <f t="shared" si="70"/>
        <v>#REF!</v>
      </c>
      <c r="N387" s="18">
        <f t="shared" si="71"/>
        <v>45</v>
      </c>
      <c r="O387" s="19">
        <v>70</v>
      </c>
      <c r="P387" s="19">
        <v>45</v>
      </c>
      <c r="Q387" s="20" t="e">
        <f t="shared" si="72"/>
        <v>#REF!</v>
      </c>
      <c r="R387" s="23" t="e">
        <f t="shared" si="73"/>
        <v>#REF!</v>
      </c>
    </row>
    <row r="388" spans="1:18" s="3" customFormat="1" ht="13.5">
      <c r="A388" s="3" t="s">
        <v>3859</v>
      </c>
      <c r="B388" s="13">
        <f t="shared" si="67"/>
        <v>3.81</v>
      </c>
      <c r="C388" s="13">
        <v>3810</v>
      </c>
      <c r="D388" s="13"/>
      <c r="E388" s="14" t="s">
        <v>3824</v>
      </c>
      <c r="F388" s="13" t="e">
        <f>#REF!</f>
        <v>#REF!</v>
      </c>
      <c r="G388" s="15" t="e">
        <f>#REF!</f>
        <v>#REF!</v>
      </c>
      <c r="H388" s="16">
        <f t="shared" si="79"/>
        <v>39.42</v>
      </c>
      <c r="I388" s="16"/>
      <c r="J388" s="16">
        <v>0</v>
      </c>
      <c r="K388" s="17" t="e">
        <f t="shared" si="68"/>
        <v>#REF!</v>
      </c>
      <c r="L388" s="17">
        <f t="shared" si="69"/>
        <v>39.42</v>
      </c>
      <c r="M388" s="18" t="e">
        <f t="shared" si="70"/>
        <v>#REF!</v>
      </c>
      <c r="N388" s="18">
        <f t="shared" si="71"/>
        <v>45</v>
      </c>
      <c r="O388" s="19">
        <v>70</v>
      </c>
      <c r="P388" s="19">
        <v>45</v>
      </c>
      <c r="Q388" s="20" t="e">
        <f t="shared" si="72"/>
        <v>#REF!</v>
      </c>
      <c r="R388" s="23" t="e">
        <f t="shared" si="73"/>
        <v>#REF!</v>
      </c>
    </row>
    <row r="389" spans="1:18" s="3" customFormat="1" ht="13.5">
      <c r="A389" s="3" t="s">
        <v>3859</v>
      </c>
      <c r="B389" s="13">
        <f t="shared" si="67"/>
        <v>3.82</v>
      </c>
      <c r="C389" s="13">
        <v>3820</v>
      </c>
      <c r="D389" s="13"/>
      <c r="E389" s="14" t="s">
        <v>3824</v>
      </c>
      <c r="F389" s="13" t="e">
        <f>#REF!</f>
        <v>#REF!</v>
      </c>
      <c r="G389" s="15" t="e">
        <f>#REF!</f>
        <v>#REF!</v>
      </c>
      <c r="H389" s="16">
        <f t="shared" ref="H389:H398" si="80">(4.78*0.2+6.13*0.4+6.89*0.3)*7.2</f>
        <v>39.42</v>
      </c>
      <c r="I389" s="16"/>
      <c r="J389" s="16">
        <v>0</v>
      </c>
      <c r="K389" s="17" t="e">
        <f t="shared" si="68"/>
        <v>#REF!</v>
      </c>
      <c r="L389" s="17">
        <f t="shared" si="69"/>
        <v>39.42</v>
      </c>
      <c r="M389" s="18" t="e">
        <f t="shared" si="70"/>
        <v>#REF!</v>
      </c>
      <c r="N389" s="18">
        <f t="shared" si="71"/>
        <v>45</v>
      </c>
      <c r="O389" s="19">
        <v>70</v>
      </c>
      <c r="P389" s="19">
        <v>45</v>
      </c>
      <c r="Q389" s="20" t="e">
        <f t="shared" si="72"/>
        <v>#REF!</v>
      </c>
      <c r="R389" s="23" t="e">
        <f t="shared" si="73"/>
        <v>#REF!</v>
      </c>
    </row>
    <row r="390" spans="1:18" s="3" customFormat="1" ht="13.5">
      <c r="A390" s="3" t="s">
        <v>3859</v>
      </c>
      <c r="B390" s="13">
        <f t="shared" si="67"/>
        <v>3.83</v>
      </c>
      <c r="C390" s="13">
        <v>3830</v>
      </c>
      <c r="D390" s="13"/>
      <c r="E390" s="14" t="s">
        <v>3824</v>
      </c>
      <c r="F390" s="13" t="e">
        <f>#REF!</f>
        <v>#REF!</v>
      </c>
      <c r="G390" s="15" t="e">
        <f>#REF!</f>
        <v>#REF!</v>
      </c>
      <c r="H390" s="16">
        <f t="shared" si="80"/>
        <v>39.42</v>
      </c>
      <c r="I390" s="16"/>
      <c r="J390" s="16">
        <v>0</v>
      </c>
      <c r="K390" s="17" t="e">
        <f t="shared" si="68"/>
        <v>#REF!</v>
      </c>
      <c r="L390" s="17">
        <f t="shared" si="69"/>
        <v>39.42</v>
      </c>
      <c r="M390" s="18" t="e">
        <f t="shared" si="70"/>
        <v>#REF!</v>
      </c>
      <c r="N390" s="18">
        <f t="shared" si="71"/>
        <v>45</v>
      </c>
      <c r="O390" s="19">
        <v>70</v>
      </c>
      <c r="P390" s="19">
        <v>45</v>
      </c>
      <c r="Q390" s="20" t="e">
        <f t="shared" si="72"/>
        <v>#REF!</v>
      </c>
      <c r="R390" s="23" t="e">
        <f t="shared" si="73"/>
        <v>#REF!</v>
      </c>
    </row>
    <row r="391" spans="1:18" s="3" customFormat="1" ht="13.5">
      <c r="A391" s="3" t="s">
        <v>3859</v>
      </c>
      <c r="B391" s="13">
        <f t="shared" ref="B391:B454" si="81">C391/1000</f>
        <v>3.84</v>
      </c>
      <c r="C391" s="13">
        <v>3840</v>
      </c>
      <c r="D391" s="13"/>
      <c r="E391" s="14" t="s">
        <v>3824</v>
      </c>
      <c r="F391" s="13" t="e">
        <f>#REF!</f>
        <v>#REF!</v>
      </c>
      <c r="G391" s="15" t="e">
        <f>#REF!</f>
        <v>#REF!</v>
      </c>
      <c r="H391" s="16">
        <f t="shared" si="80"/>
        <v>39.42</v>
      </c>
      <c r="I391" s="16"/>
      <c r="J391" s="16">
        <v>0</v>
      </c>
      <c r="K391" s="17" t="e">
        <f t="shared" ref="K391:K454" si="82">F391+G391</f>
        <v>#REF!</v>
      </c>
      <c r="L391" s="17">
        <f t="shared" ref="L391:L454" si="83">H391+I391+J391</f>
        <v>39.42</v>
      </c>
      <c r="M391" s="18" t="e">
        <f t="shared" ref="M391:M454" si="84">IF(B391&gt;0.05,((F391+G391)*B391+L391-N391)/B391,((F391+G391)*0.05+L391-N391)/0.05)</f>
        <v>#REF!</v>
      </c>
      <c r="N391" s="18">
        <f t="shared" ref="N391:N454" si="85">P391</f>
        <v>45</v>
      </c>
      <c r="O391" s="19">
        <v>70</v>
      </c>
      <c r="P391" s="19">
        <v>45</v>
      </c>
      <c r="Q391" s="20" t="e">
        <f t="shared" ref="Q391:Q454" si="86">IF(B391&gt;0.05,(O391-K391)*B391+P391-L391,(O391-K391)*0.05+P391-L391)</f>
        <v>#REF!</v>
      </c>
      <c r="R391" s="23" t="e">
        <f t="shared" ref="R391:R454" si="87">IF(B391&gt;0.05,Q391/(K391*B391+L391),Q391/(K391*0.05+L391))</f>
        <v>#REF!</v>
      </c>
    </row>
    <row r="392" spans="1:18" s="3" customFormat="1" ht="13.5">
      <c r="A392" s="3" t="s">
        <v>3859</v>
      </c>
      <c r="B392" s="13">
        <f t="shared" si="81"/>
        <v>3.85</v>
      </c>
      <c r="C392" s="13">
        <v>3850</v>
      </c>
      <c r="D392" s="13"/>
      <c r="E392" s="14" t="s">
        <v>3824</v>
      </c>
      <c r="F392" s="13" t="e">
        <f>#REF!</f>
        <v>#REF!</v>
      </c>
      <c r="G392" s="15" t="e">
        <f>#REF!</f>
        <v>#REF!</v>
      </c>
      <c r="H392" s="16">
        <f t="shared" si="80"/>
        <v>39.42</v>
      </c>
      <c r="I392" s="16"/>
      <c r="J392" s="16">
        <v>0</v>
      </c>
      <c r="K392" s="17" t="e">
        <f t="shared" si="82"/>
        <v>#REF!</v>
      </c>
      <c r="L392" s="17">
        <f t="shared" si="83"/>
        <v>39.42</v>
      </c>
      <c r="M392" s="18" t="e">
        <f t="shared" si="84"/>
        <v>#REF!</v>
      </c>
      <c r="N392" s="18">
        <f t="shared" si="85"/>
        <v>45</v>
      </c>
      <c r="O392" s="19">
        <v>70</v>
      </c>
      <c r="P392" s="19">
        <v>45</v>
      </c>
      <c r="Q392" s="20" t="e">
        <f t="shared" si="86"/>
        <v>#REF!</v>
      </c>
      <c r="R392" s="23" t="e">
        <f t="shared" si="87"/>
        <v>#REF!</v>
      </c>
    </row>
    <row r="393" spans="1:18" s="3" customFormat="1" ht="13.5">
      <c r="A393" s="3" t="s">
        <v>3859</v>
      </c>
      <c r="B393" s="13">
        <f t="shared" si="81"/>
        <v>3.86</v>
      </c>
      <c r="C393" s="13">
        <v>3860</v>
      </c>
      <c r="D393" s="13"/>
      <c r="E393" s="14" t="s">
        <v>3824</v>
      </c>
      <c r="F393" s="13" t="e">
        <f>#REF!</f>
        <v>#REF!</v>
      </c>
      <c r="G393" s="15" t="e">
        <f>#REF!</f>
        <v>#REF!</v>
      </c>
      <c r="H393" s="16">
        <f t="shared" si="80"/>
        <v>39.42</v>
      </c>
      <c r="I393" s="16"/>
      <c r="J393" s="16">
        <v>0</v>
      </c>
      <c r="K393" s="17" t="e">
        <f t="shared" si="82"/>
        <v>#REF!</v>
      </c>
      <c r="L393" s="17">
        <f t="shared" si="83"/>
        <v>39.42</v>
      </c>
      <c r="M393" s="18" t="e">
        <f t="shared" si="84"/>
        <v>#REF!</v>
      </c>
      <c r="N393" s="18">
        <f t="shared" si="85"/>
        <v>45</v>
      </c>
      <c r="O393" s="19">
        <v>70</v>
      </c>
      <c r="P393" s="19">
        <v>45</v>
      </c>
      <c r="Q393" s="20" t="e">
        <f t="shared" si="86"/>
        <v>#REF!</v>
      </c>
      <c r="R393" s="23" t="e">
        <f t="shared" si="87"/>
        <v>#REF!</v>
      </c>
    </row>
    <row r="394" spans="1:18" s="3" customFormat="1" ht="13.5">
      <c r="A394" s="3" t="s">
        <v>3859</v>
      </c>
      <c r="B394" s="13">
        <f t="shared" si="81"/>
        <v>3.87</v>
      </c>
      <c r="C394" s="13">
        <v>3870</v>
      </c>
      <c r="D394" s="13"/>
      <c r="E394" s="14" t="s">
        <v>3824</v>
      </c>
      <c r="F394" s="13" t="e">
        <f>#REF!</f>
        <v>#REF!</v>
      </c>
      <c r="G394" s="15" t="e">
        <f>#REF!</f>
        <v>#REF!</v>
      </c>
      <c r="H394" s="16">
        <f t="shared" si="80"/>
        <v>39.42</v>
      </c>
      <c r="I394" s="16"/>
      <c r="J394" s="16">
        <v>0</v>
      </c>
      <c r="K394" s="17" t="e">
        <f t="shared" si="82"/>
        <v>#REF!</v>
      </c>
      <c r="L394" s="17">
        <f t="shared" si="83"/>
        <v>39.42</v>
      </c>
      <c r="M394" s="18" t="e">
        <f t="shared" si="84"/>
        <v>#REF!</v>
      </c>
      <c r="N394" s="18">
        <f t="shared" si="85"/>
        <v>45</v>
      </c>
      <c r="O394" s="19">
        <v>70</v>
      </c>
      <c r="P394" s="19">
        <v>45</v>
      </c>
      <c r="Q394" s="20" t="e">
        <f t="shared" si="86"/>
        <v>#REF!</v>
      </c>
      <c r="R394" s="23" t="e">
        <f t="shared" si="87"/>
        <v>#REF!</v>
      </c>
    </row>
    <row r="395" spans="1:18" s="3" customFormat="1" ht="13.5">
      <c r="A395" s="3" t="s">
        <v>3859</v>
      </c>
      <c r="B395" s="13">
        <f t="shared" si="81"/>
        <v>3.88</v>
      </c>
      <c r="C395" s="13">
        <v>3880</v>
      </c>
      <c r="D395" s="13"/>
      <c r="E395" s="14" t="s">
        <v>3824</v>
      </c>
      <c r="F395" s="13" t="e">
        <f>#REF!</f>
        <v>#REF!</v>
      </c>
      <c r="G395" s="15" t="e">
        <f>#REF!</f>
        <v>#REF!</v>
      </c>
      <c r="H395" s="16">
        <f t="shared" si="80"/>
        <v>39.42</v>
      </c>
      <c r="I395" s="16"/>
      <c r="J395" s="16">
        <v>0</v>
      </c>
      <c r="K395" s="17" t="e">
        <f t="shared" si="82"/>
        <v>#REF!</v>
      </c>
      <c r="L395" s="17">
        <f t="shared" si="83"/>
        <v>39.42</v>
      </c>
      <c r="M395" s="18" t="e">
        <f t="shared" si="84"/>
        <v>#REF!</v>
      </c>
      <c r="N395" s="18">
        <f t="shared" si="85"/>
        <v>45</v>
      </c>
      <c r="O395" s="19">
        <v>70</v>
      </c>
      <c r="P395" s="19">
        <v>45</v>
      </c>
      <c r="Q395" s="20" t="e">
        <f t="shared" si="86"/>
        <v>#REF!</v>
      </c>
      <c r="R395" s="23" t="e">
        <f t="shared" si="87"/>
        <v>#REF!</v>
      </c>
    </row>
    <row r="396" spans="1:18" s="3" customFormat="1" ht="13.5">
      <c r="A396" s="3" t="s">
        <v>3859</v>
      </c>
      <c r="B396" s="13">
        <f t="shared" si="81"/>
        <v>3.89</v>
      </c>
      <c r="C396" s="13">
        <v>3890</v>
      </c>
      <c r="D396" s="13"/>
      <c r="E396" s="14" t="s">
        <v>3824</v>
      </c>
      <c r="F396" s="13" t="e">
        <f>#REF!</f>
        <v>#REF!</v>
      </c>
      <c r="G396" s="15" t="e">
        <f>#REF!</f>
        <v>#REF!</v>
      </c>
      <c r="H396" s="16">
        <f t="shared" si="80"/>
        <v>39.42</v>
      </c>
      <c r="I396" s="16"/>
      <c r="J396" s="16">
        <v>0</v>
      </c>
      <c r="K396" s="17" t="e">
        <f t="shared" si="82"/>
        <v>#REF!</v>
      </c>
      <c r="L396" s="17">
        <f t="shared" si="83"/>
        <v>39.42</v>
      </c>
      <c r="M396" s="18" t="e">
        <f t="shared" si="84"/>
        <v>#REF!</v>
      </c>
      <c r="N396" s="18">
        <f t="shared" si="85"/>
        <v>45</v>
      </c>
      <c r="O396" s="19">
        <v>70</v>
      </c>
      <c r="P396" s="19">
        <v>45</v>
      </c>
      <c r="Q396" s="20" t="e">
        <f t="shared" si="86"/>
        <v>#REF!</v>
      </c>
      <c r="R396" s="23" t="e">
        <f t="shared" si="87"/>
        <v>#REF!</v>
      </c>
    </row>
    <row r="397" spans="1:18" s="3" customFormat="1" ht="13.5">
      <c r="A397" s="3" t="s">
        <v>3859</v>
      </c>
      <c r="B397" s="13">
        <f t="shared" si="81"/>
        <v>3.9</v>
      </c>
      <c r="C397" s="13">
        <v>3900</v>
      </c>
      <c r="D397" s="13"/>
      <c r="E397" s="14" t="s">
        <v>3824</v>
      </c>
      <c r="F397" s="13" t="e">
        <f>#REF!</f>
        <v>#REF!</v>
      </c>
      <c r="G397" s="15" t="e">
        <f>#REF!</f>
        <v>#REF!</v>
      </c>
      <c r="H397" s="16">
        <f t="shared" si="80"/>
        <v>39.42</v>
      </c>
      <c r="I397" s="16"/>
      <c r="J397" s="16">
        <v>0</v>
      </c>
      <c r="K397" s="17" t="e">
        <f t="shared" si="82"/>
        <v>#REF!</v>
      </c>
      <c r="L397" s="17">
        <f t="shared" si="83"/>
        <v>39.42</v>
      </c>
      <c r="M397" s="18" t="e">
        <f t="shared" si="84"/>
        <v>#REF!</v>
      </c>
      <c r="N397" s="18">
        <f t="shared" si="85"/>
        <v>45</v>
      </c>
      <c r="O397" s="19">
        <v>70</v>
      </c>
      <c r="P397" s="19">
        <v>45</v>
      </c>
      <c r="Q397" s="20" t="e">
        <f t="shared" si="86"/>
        <v>#REF!</v>
      </c>
      <c r="R397" s="23" t="e">
        <f t="shared" si="87"/>
        <v>#REF!</v>
      </c>
    </row>
    <row r="398" spans="1:18" s="3" customFormat="1" ht="13.5">
      <c r="A398" s="3" t="s">
        <v>3859</v>
      </c>
      <c r="B398" s="13">
        <f t="shared" si="81"/>
        <v>3.91</v>
      </c>
      <c r="C398" s="13">
        <v>3910</v>
      </c>
      <c r="D398" s="13"/>
      <c r="E398" s="14" t="s">
        <v>3824</v>
      </c>
      <c r="F398" s="13" t="e">
        <f>#REF!</f>
        <v>#REF!</v>
      </c>
      <c r="G398" s="15" t="e">
        <f>#REF!</f>
        <v>#REF!</v>
      </c>
      <c r="H398" s="16">
        <f t="shared" si="80"/>
        <v>39.42</v>
      </c>
      <c r="I398" s="16"/>
      <c r="J398" s="16">
        <v>0</v>
      </c>
      <c r="K398" s="17" t="e">
        <f t="shared" si="82"/>
        <v>#REF!</v>
      </c>
      <c r="L398" s="17">
        <f t="shared" si="83"/>
        <v>39.42</v>
      </c>
      <c r="M398" s="18" t="e">
        <f t="shared" si="84"/>
        <v>#REF!</v>
      </c>
      <c r="N398" s="18">
        <f t="shared" si="85"/>
        <v>45</v>
      </c>
      <c r="O398" s="19">
        <v>70</v>
      </c>
      <c r="P398" s="19">
        <v>45</v>
      </c>
      <c r="Q398" s="20" t="e">
        <f t="shared" si="86"/>
        <v>#REF!</v>
      </c>
      <c r="R398" s="23" t="e">
        <f t="shared" si="87"/>
        <v>#REF!</v>
      </c>
    </row>
    <row r="399" spans="1:18" s="3" customFormat="1" ht="13.5">
      <c r="A399" s="3" t="s">
        <v>3859</v>
      </c>
      <c r="B399" s="13">
        <f t="shared" si="81"/>
        <v>3.92</v>
      </c>
      <c r="C399" s="13">
        <v>3920</v>
      </c>
      <c r="D399" s="13"/>
      <c r="E399" s="14" t="s">
        <v>3824</v>
      </c>
      <c r="F399" s="13" t="e">
        <f>#REF!</f>
        <v>#REF!</v>
      </c>
      <c r="G399" s="15" t="e">
        <f>#REF!</f>
        <v>#REF!</v>
      </c>
      <c r="H399" s="16">
        <f t="shared" ref="H399:H407" si="88">(4.78*0.2+6.13*0.4+6.89*0.3)*7.2</f>
        <v>39.42</v>
      </c>
      <c r="I399" s="16"/>
      <c r="J399" s="16">
        <v>0</v>
      </c>
      <c r="K399" s="17" t="e">
        <f t="shared" si="82"/>
        <v>#REF!</v>
      </c>
      <c r="L399" s="17">
        <f t="shared" si="83"/>
        <v>39.42</v>
      </c>
      <c r="M399" s="18" t="e">
        <f t="shared" si="84"/>
        <v>#REF!</v>
      </c>
      <c r="N399" s="18">
        <f t="shared" si="85"/>
        <v>45</v>
      </c>
      <c r="O399" s="19">
        <v>70</v>
      </c>
      <c r="P399" s="19">
        <v>45</v>
      </c>
      <c r="Q399" s="20" t="e">
        <f t="shared" si="86"/>
        <v>#REF!</v>
      </c>
      <c r="R399" s="23" t="e">
        <f t="shared" si="87"/>
        <v>#REF!</v>
      </c>
    </row>
    <row r="400" spans="1:18" s="3" customFormat="1" ht="13.5">
      <c r="A400" s="3" t="s">
        <v>3859</v>
      </c>
      <c r="B400" s="13">
        <f t="shared" si="81"/>
        <v>3.93</v>
      </c>
      <c r="C400" s="13">
        <v>3930</v>
      </c>
      <c r="D400" s="13"/>
      <c r="E400" s="14" t="s">
        <v>3824</v>
      </c>
      <c r="F400" s="13" t="e">
        <f>#REF!</f>
        <v>#REF!</v>
      </c>
      <c r="G400" s="15" t="e">
        <f>#REF!</f>
        <v>#REF!</v>
      </c>
      <c r="H400" s="16">
        <f t="shared" si="88"/>
        <v>39.42</v>
      </c>
      <c r="I400" s="16"/>
      <c r="J400" s="16">
        <v>0</v>
      </c>
      <c r="K400" s="17" t="e">
        <f t="shared" si="82"/>
        <v>#REF!</v>
      </c>
      <c r="L400" s="17">
        <f t="shared" si="83"/>
        <v>39.42</v>
      </c>
      <c r="M400" s="18" t="e">
        <f t="shared" si="84"/>
        <v>#REF!</v>
      </c>
      <c r="N400" s="18">
        <f t="shared" si="85"/>
        <v>45</v>
      </c>
      <c r="O400" s="19">
        <v>70</v>
      </c>
      <c r="P400" s="19">
        <v>45</v>
      </c>
      <c r="Q400" s="20" t="e">
        <f t="shared" si="86"/>
        <v>#REF!</v>
      </c>
      <c r="R400" s="23" t="e">
        <f t="shared" si="87"/>
        <v>#REF!</v>
      </c>
    </row>
    <row r="401" spans="1:18" s="3" customFormat="1" ht="13.5">
      <c r="A401" s="3" t="s">
        <v>3859</v>
      </c>
      <c r="B401" s="13">
        <f t="shared" si="81"/>
        <v>3.94</v>
      </c>
      <c r="C401" s="13">
        <v>3940</v>
      </c>
      <c r="D401" s="13"/>
      <c r="E401" s="14" t="s">
        <v>3824</v>
      </c>
      <c r="F401" s="13" t="e">
        <f>#REF!</f>
        <v>#REF!</v>
      </c>
      <c r="G401" s="15" t="e">
        <f>#REF!</f>
        <v>#REF!</v>
      </c>
      <c r="H401" s="16">
        <f t="shared" si="88"/>
        <v>39.42</v>
      </c>
      <c r="I401" s="16"/>
      <c r="J401" s="16">
        <v>0</v>
      </c>
      <c r="K401" s="17" t="e">
        <f t="shared" si="82"/>
        <v>#REF!</v>
      </c>
      <c r="L401" s="17">
        <f t="shared" si="83"/>
        <v>39.42</v>
      </c>
      <c r="M401" s="18" t="e">
        <f t="shared" si="84"/>
        <v>#REF!</v>
      </c>
      <c r="N401" s="18">
        <f t="shared" si="85"/>
        <v>45</v>
      </c>
      <c r="O401" s="19">
        <v>70</v>
      </c>
      <c r="P401" s="19">
        <v>45</v>
      </c>
      <c r="Q401" s="20" t="e">
        <f t="shared" si="86"/>
        <v>#REF!</v>
      </c>
      <c r="R401" s="23" t="e">
        <f t="shared" si="87"/>
        <v>#REF!</v>
      </c>
    </row>
    <row r="402" spans="1:18" s="3" customFormat="1" ht="13.5">
      <c r="A402" s="3" t="s">
        <v>3859</v>
      </c>
      <c r="B402" s="13">
        <f t="shared" si="81"/>
        <v>3.95</v>
      </c>
      <c r="C402" s="13">
        <v>3950</v>
      </c>
      <c r="D402" s="13"/>
      <c r="E402" s="14" t="s">
        <v>3824</v>
      </c>
      <c r="F402" s="13" t="e">
        <f>#REF!</f>
        <v>#REF!</v>
      </c>
      <c r="G402" s="15" t="e">
        <f>#REF!</f>
        <v>#REF!</v>
      </c>
      <c r="H402" s="16">
        <f t="shared" si="88"/>
        <v>39.42</v>
      </c>
      <c r="I402" s="16"/>
      <c r="J402" s="16">
        <v>0</v>
      </c>
      <c r="K402" s="17" t="e">
        <f t="shared" si="82"/>
        <v>#REF!</v>
      </c>
      <c r="L402" s="17">
        <f t="shared" si="83"/>
        <v>39.42</v>
      </c>
      <c r="M402" s="18" t="e">
        <f t="shared" si="84"/>
        <v>#REF!</v>
      </c>
      <c r="N402" s="18">
        <f t="shared" si="85"/>
        <v>45</v>
      </c>
      <c r="O402" s="19">
        <v>70</v>
      </c>
      <c r="P402" s="19">
        <v>45</v>
      </c>
      <c r="Q402" s="20" t="e">
        <f t="shared" si="86"/>
        <v>#REF!</v>
      </c>
      <c r="R402" s="23" t="e">
        <f t="shared" si="87"/>
        <v>#REF!</v>
      </c>
    </row>
    <row r="403" spans="1:18" s="3" customFormat="1" ht="13.5">
      <c r="A403" s="3" t="s">
        <v>3859</v>
      </c>
      <c r="B403" s="13">
        <f t="shared" si="81"/>
        <v>3.96</v>
      </c>
      <c r="C403" s="13">
        <v>3960</v>
      </c>
      <c r="D403" s="13"/>
      <c r="E403" s="14" t="s">
        <v>3824</v>
      </c>
      <c r="F403" s="13" t="e">
        <f>#REF!</f>
        <v>#REF!</v>
      </c>
      <c r="G403" s="15" t="e">
        <f>#REF!</f>
        <v>#REF!</v>
      </c>
      <c r="H403" s="16">
        <f t="shared" si="88"/>
        <v>39.42</v>
      </c>
      <c r="I403" s="16"/>
      <c r="J403" s="16">
        <v>0</v>
      </c>
      <c r="K403" s="17" t="e">
        <f t="shared" si="82"/>
        <v>#REF!</v>
      </c>
      <c r="L403" s="17">
        <f t="shared" si="83"/>
        <v>39.42</v>
      </c>
      <c r="M403" s="18" t="e">
        <f t="shared" si="84"/>
        <v>#REF!</v>
      </c>
      <c r="N403" s="18">
        <f t="shared" si="85"/>
        <v>45</v>
      </c>
      <c r="O403" s="19">
        <v>70</v>
      </c>
      <c r="P403" s="19">
        <v>45</v>
      </c>
      <c r="Q403" s="20" t="e">
        <f t="shared" si="86"/>
        <v>#REF!</v>
      </c>
      <c r="R403" s="23" t="e">
        <f t="shared" si="87"/>
        <v>#REF!</v>
      </c>
    </row>
    <row r="404" spans="1:18" s="3" customFormat="1" ht="13.5">
      <c r="A404" s="3" t="s">
        <v>3859</v>
      </c>
      <c r="B404" s="13">
        <f t="shared" si="81"/>
        <v>3.97</v>
      </c>
      <c r="C404" s="13">
        <v>3970</v>
      </c>
      <c r="D404" s="13"/>
      <c r="E404" s="14" t="s">
        <v>3824</v>
      </c>
      <c r="F404" s="13" t="e">
        <f>#REF!</f>
        <v>#REF!</v>
      </c>
      <c r="G404" s="15" t="e">
        <f>#REF!</f>
        <v>#REF!</v>
      </c>
      <c r="H404" s="16">
        <f t="shared" si="88"/>
        <v>39.42</v>
      </c>
      <c r="I404" s="16"/>
      <c r="J404" s="16">
        <v>0</v>
      </c>
      <c r="K404" s="17" t="e">
        <f t="shared" si="82"/>
        <v>#REF!</v>
      </c>
      <c r="L404" s="17">
        <f t="shared" si="83"/>
        <v>39.42</v>
      </c>
      <c r="M404" s="18" t="e">
        <f t="shared" si="84"/>
        <v>#REF!</v>
      </c>
      <c r="N404" s="18">
        <f t="shared" si="85"/>
        <v>45</v>
      </c>
      <c r="O404" s="19">
        <v>70</v>
      </c>
      <c r="P404" s="19">
        <v>45</v>
      </c>
      <c r="Q404" s="20" t="e">
        <f t="shared" si="86"/>
        <v>#REF!</v>
      </c>
      <c r="R404" s="23" t="e">
        <f t="shared" si="87"/>
        <v>#REF!</v>
      </c>
    </row>
    <row r="405" spans="1:18" s="3" customFormat="1" ht="13.5">
      <c r="A405" s="3" t="s">
        <v>3859</v>
      </c>
      <c r="B405" s="13">
        <f t="shared" si="81"/>
        <v>3.98</v>
      </c>
      <c r="C405" s="13">
        <v>3980</v>
      </c>
      <c r="D405" s="13"/>
      <c r="E405" s="14" t="s">
        <v>3824</v>
      </c>
      <c r="F405" s="13" t="e">
        <f>#REF!</f>
        <v>#REF!</v>
      </c>
      <c r="G405" s="15" t="e">
        <f>#REF!</f>
        <v>#REF!</v>
      </c>
      <c r="H405" s="16">
        <f t="shared" si="88"/>
        <v>39.42</v>
      </c>
      <c r="I405" s="16"/>
      <c r="J405" s="16">
        <v>0</v>
      </c>
      <c r="K405" s="17" t="e">
        <f t="shared" si="82"/>
        <v>#REF!</v>
      </c>
      <c r="L405" s="17">
        <f t="shared" si="83"/>
        <v>39.42</v>
      </c>
      <c r="M405" s="18" t="e">
        <f t="shared" si="84"/>
        <v>#REF!</v>
      </c>
      <c r="N405" s="18">
        <f t="shared" si="85"/>
        <v>45</v>
      </c>
      <c r="O405" s="19">
        <v>70</v>
      </c>
      <c r="P405" s="19">
        <v>45</v>
      </c>
      <c r="Q405" s="20" t="e">
        <f t="shared" si="86"/>
        <v>#REF!</v>
      </c>
      <c r="R405" s="23" t="e">
        <f t="shared" si="87"/>
        <v>#REF!</v>
      </c>
    </row>
    <row r="406" spans="1:18" s="3" customFormat="1" ht="13.5">
      <c r="A406" s="3" t="s">
        <v>3859</v>
      </c>
      <c r="B406" s="13">
        <f t="shared" si="81"/>
        <v>3.99</v>
      </c>
      <c r="C406" s="13">
        <v>3990</v>
      </c>
      <c r="D406" s="13"/>
      <c r="E406" s="14" t="s">
        <v>3824</v>
      </c>
      <c r="F406" s="13" t="e">
        <f>#REF!</f>
        <v>#REF!</v>
      </c>
      <c r="G406" s="15" t="e">
        <f>#REF!</f>
        <v>#REF!</v>
      </c>
      <c r="H406" s="16">
        <f t="shared" si="88"/>
        <v>39.42</v>
      </c>
      <c r="I406" s="16"/>
      <c r="J406" s="16">
        <v>0</v>
      </c>
      <c r="K406" s="17" t="e">
        <f t="shared" si="82"/>
        <v>#REF!</v>
      </c>
      <c r="L406" s="17">
        <f t="shared" si="83"/>
        <v>39.42</v>
      </c>
      <c r="M406" s="18" t="e">
        <f t="shared" si="84"/>
        <v>#REF!</v>
      </c>
      <c r="N406" s="18">
        <f t="shared" si="85"/>
        <v>45</v>
      </c>
      <c r="O406" s="19">
        <v>70</v>
      </c>
      <c r="P406" s="19">
        <v>45</v>
      </c>
      <c r="Q406" s="20" t="e">
        <f t="shared" si="86"/>
        <v>#REF!</v>
      </c>
      <c r="R406" s="23" t="e">
        <f t="shared" si="87"/>
        <v>#REF!</v>
      </c>
    </row>
    <row r="407" spans="1:18" s="3" customFormat="1" ht="13.5">
      <c r="A407" s="3" t="s">
        <v>3859</v>
      </c>
      <c r="B407" s="13">
        <f t="shared" si="81"/>
        <v>4</v>
      </c>
      <c r="C407" s="13">
        <v>4000</v>
      </c>
      <c r="D407" s="13"/>
      <c r="E407" s="14" t="s">
        <v>3824</v>
      </c>
      <c r="F407" s="13" t="e">
        <f>#REF!</f>
        <v>#REF!</v>
      </c>
      <c r="G407" s="15" t="e">
        <f>#REF!</f>
        <v>#REF!</v>
      </c>
      <c r="H407" s="16">
        <f t="shared" si="88"/>
        <v>39.42</v>
      </c>
      <c r="I407" s="16"/>
      <c r="J407" s="16">
        <v>0</v>
      </c>
      <c r="K407" s="17" t="e">
        <f t="shared" si="82"/>
        <v>#REF!</v>
      </c>
      <c r="L407" s="17">
        <f t="shared" si="83"/>
        <v>39.42</v>
      </c>
      <c r="M407" s="18" t="e">
        <f t="shared" si="84"/>
        <v>#REF!</v>
      </c>
      <c r="N407" s="18">
        <f t="shared" si="85"/>
        <v>45</v>
      </c>
      <c r="O407" s="19">
        <v>70</v>
      </c>
      <c r="P407" s="19">
        <v>45</v>
      </c>
      <c r="Q407" s="20" t="e">
        <f t="shared" si="86"/>
        <v>#REF!</v>
      </c>
      <c r="R407" s="23" t="e">
        <f t="shared" si="87"/>
        <v>#REF!</v>
      </c>
    </row>
    <row r="408" spans="1:18" s="3" customFormat="1" ht="13.5">
      <c r="A408" s="3" t="s">
        <v>3859</v>
      </c>
      <c r="B408" s="13">
        <f t="shared" si="81"/>
        <v>4.01</v>
      </c>
      <c r="C408" s="13">
        <v>4010</v>
      </c>
      <c r="D408" s="13"/>
      <c r="E408" s="14" t="s">
        <v>3824</v>
      </c>
      <c r="F408" s="13" t="e">
        <f>#REF!</f>
        <v>#REF!</v>
      </c>
      <c r="G408" s="15" t="e">
        <f>#REF!</f>
        <v>#REF!</v>
      </c>
      <c r="H408" s="16">
        <f>(5.78*0.2+7.02*0.4+7.89*0.3)*7.2</f>
        <v>45.583199999999998</v>
      </c>
      <c r="I408" s="16"/>
      <c r="J408" s="16">
        <v>0</v>
      </c>
      <c r="K408" s="17" t="e">
        <f t="shared" si="82"/>
        <v>#REF!</v>
      </c>
      <c r="L408" s="17">
        <f t="shared" si="83"/>
        <v>45.583199999999998</v>
      </c>
      <c r="M408" s="18" t="e">
        <f t="shared" si="84"/>
        <v>#REF!</v>
      </c>
      <c r="N408" s="18">
        <f t="shared" si="85"/>
        <v>45</v>
      </c>
      <c r="O408" s="19">
        <v>70</v>
      </c>
      <c r="P408" s="19">
        <v>45</v>
      </c>
      <c r="Q408" s="20" t="e">
        <f t="shared" si="86"/>
        <v>#REF!</v>
      </c>
      <c r="R408" s="23" t="e">
        <f t="shared" si="87"/>
        <v>#REF!</v>
      </c>
    </row>
    <row r="409" spans="1:18" s="3" customFormat="1" ht="13.5">
      <c r="A409" s="3" t="s">
        <v>3859</v>
      </c>
      <c r="B409" s="13">
        <f t="shared" si="81"/>
        <v>4.0199999999999996</v>
      </c>
      <c r="C409" s="13">
        <v>4020</v>
      </c>
      <c r="D409" s="13"/>
      <c r="E409" s="14" t="s">
        <v>3824</v>
      </c>
      <c r="F409" s="13" t="e">
        <f>#REF!</f>
        <v>#REF!</v>
      </c>
      <c r="G409" s="15" t="e">
        <f>#REF!</f>
        <v>#REF!</v>
      </c>
      <c r="H409" s="16">
        <f t="shared" ref="H409:H418" si="89">(5.78*0.2+7.02*0.4+7.89*0.3)*7.2</f>
        <v>45.583199999999998</v>
      </c>
      <c r="I409" s="16"/>
      <c r="J409" s="16">
        <v>0</v>
      </c>
      <c r="K409" s="17" t="e">
        <f t="shared" si="82"/>
        <v>#REF!</v>
      </c>
      <c r="L409" s="17">
        <f t="shared" si="83"/>
        <v>45.583199999999998</v>
      </c>
      <c r="M409" s="18" t="e">
        <f t="shared" si="84"/>
        <v>#REF!</v>
      </c>
      <c r="N409" s="18">
        <f t="shared" si="85"/>
        <v>45</v>
      </c>
      <c r="O409" s="19">
        <v>70</v>
      </c>
      <c r="P409" s="19">
        <v>45</v>
      </c>
      <c r="Q409" s="20" t="e">
        <f t="shared" si="86"/>
        <v>#REF!</v>
      </c>
      <c r="R409" s="23" t="e">
        <f t="shared" si="87"/>
        <v>#REF!</v>
      </c>
    </row>
    <row r="410" spans="1:18" s="3" customFormat="1" ht="13.5">
      <c r="A410" s="3" t="s">
        <v>3859</v>
      </c>
      <c r="B410" s="13">
        <f t="shared" si="81"/>
        <v>4.03</v>
      </c>
      <c r="C410" s="13">
        <v>4030</v>
      </c>
      <c r="D410" s="13"/>
      <c r="E410" s="14" t="s">
        <v>3824</v>
      </c>
      <c r="F410" s="13" t="e">
        <f>#REF!</f>
        <v>#REF!</v>
      </c>
      <c r="G410" s="15" t="e">
        <f>#REF!</f>
        <v>#REF!</v>
      </c>
      <c r="H410" s="16">
        <f t="shared" si="89"/>
        <v>45.583199999999998</v>
      </c>
      <c r="I410" s="16"/>
      <c r="J410" s="16">
        <v>0</v>
      </c>
      <c r="K410" s="17" t="e">
        <f t="shared" si="82"/>
        <v>#REF!</v>
      </c>
      <c r="L410" s="17">
        <f t="shared" si="83"/>
        <v>45.583199999999998</v>
      </c>
      <c r="M410" s="18" t="e">
        <f t="shared" si="84"/>
        <v>#REF!</v>
      </c>
      <c r="N410" s="18">
        <f t="shared" si="85"/>
        <v>45</v>
      </c>
      <c r="O410" s="19">
        <v>70</v>
      </c>
      <c r="P410" s="19">
        <v>45</v>
      </c>
      <c r="Q410" s="20" t="e">
        <f t="shared" si="86"/>
        <v>#REF!</v>
      </c>
      <c r="R410" s="23" t="e">
        <f t="shared" si="87"/>
        <v>#REF!</v>
      </c>
    </row>
    <row r="411" spans="1:18" s="3" customFormat="1" ht="13.5">
      <c r="A411" s="3" t="s">
        <v>3859</v>
      </c>
      <c r="B411" s="13">
        <f t="shared" si="81"/>
        <v>4.04</v>
      </c>
      <c r="C411" s="13">
        <v>4040</v>
      </c>
      <c r="D411" s="13"/>
      <c r="E411" s="14" t="s">
        <v>3824</v>
      </c>
      <c r="F411" s="13" t="e">
        <f>#REF!</f>
        <v>#REF!</v>
      </c>
      <c r="G411" s="15" t="e">
        <f>#REF!</f>
        <v>#REF!</v>
      </c>
      <c r="H411" s="16">
        <f t="shared" si="89"/>
        <v>45.583199999999998</v>
      </c>
      <c r="I411" s="16"/>
      <c r="J411" s="16">
        <v>0</v>
      </c>
      <c r="K411" s="17" t="e">
        <f t="shared" si="82"/>
        <v>#REF!</v>
      </c>
      <c r="L411" s="17">
        <f t="shared" si="83"/>
        <v>45.583199999999998</v>
      </c>
      <c r="M411" s="18" t="e">
        <f t="shared" si="84"/>
        <v>#REF!</v>
      </c>
      <c r="N411" s="18">
        <f t="shared" si="85"/>
        <v>45</v>
      </c>
      <c r="O411" s="19">
        <v>70</v>
      </c>
      <c r="P411" s="19">
        <v>45</v>
      </c>
      <c r="Q411" s="20" t="e">
        <f t="shared" si="86"/>
        <v>#REF!</v>
      </c>
      <c r="R411" s="23" t="e">
        <f t="shared" si="87"/>
        <v>#REF!</v>
      </c>
    </row>
    <row r="412" spans="1:18" s="3" customFormat="1" ht="13.5">
      <c r="A412" s="3" t="s">
        <v>3859</v>
      </c>
      <c r="B412" s="13">
        <f t="shared" si="81"/>
        <v>4.05</v>
      </c>
      <c r="C412" s="13">
        <v>4050</v>
      </c>
      <c r="D412" s="13"/>
      <c r="E412" s="14" t="s">
        <v>3824</v>
      </c>
      <c r="F412" s="13" t="e">
        <f>#REF!</f>
        <v>#REF!</v>
      </c>
      <c r="G412" s="15" t="e">
        <f>#REF!</f>
        <v>#REF!</v>
      </c>
      <c r="H412" s="16">
        <f t="shared" si="89"/>
        <v>45.583199999999998</v>
      </c>
      <c r="I412" s="16"/>
      <c r="J412" s="16">
        <v>0</v>
      </c>
      <c r="K412" s="17" t="e">
        <f t="shared" si="82"/>
        <v>#REF!</v>
      </c>
      <c r="L412" s="17">
        <f t="shared" si="83"/>
        <v>45.583199999999998</v>
      </c>
      <c r="M412" s="18" t="e">
        <f t="shared" si="84"/>
        <v>#REF!</v>
      </c>
      <c r="N412" s="18">
        <f t="shared" si="85"/>
        <v>45</v>
      </c>
      <c r="O412" s="19">
        <v>70</v>
      </c>
      <c r="P412" s="19">
        <v>45</v>
      </c>
      <c r="Q412" s="20" t="e">
        <f t="shared" si="86"/>
        <v>#REF!</v>
      </c>
      <c r="R412" s="23" t="e">
        <f t="shared" si="87"/>
        <v>#REF!</v>
      </c>
    </row>
    <row r="413" spans="1:18" s="3" customFormat="1" ht="13.5">
      <c r="A413" s="3" t="s">
        <v>3859</v>
      </c>
      <c r="B413" s="13">
        <f t="shared" si="81"/>
        <v>4.0599999999999996</v>
      </c>
      <c r="C413" s="13">
        <v>4060</v>
      </c>
      <c r="D413" s="13"/>
      <c r="E413" s="14" t="s">
        <v>3824</v>
      </c>
      <c r="F413" s="13" t="e">
        <f>#REF!</f>
        <v>#REF!</v>
      </c>
      <c r="G413" s="15" t="e">
        <f>#REF!</f>
        <v>#REF!</v>
      </c>
      <c r="H413" s="16">
        <f t="shared" si="89"/>
        <v>45.583199999999998</v>
      </c>
      <c r="I413" s="16"/>
      <c r="J413" s="16">
        <v>0</v>
      </c>
      <c r="K413" s="17" t="e">
        <f t="shared" si="82"/>
        <v>#REF!</v>
      </c>
      <c r="L413" s="17">
        <f t="shared" si="83"/>
        <v>45.583199999999998</v>
      </c>
      <c r="M413" s="18" t="e">
        <f t="shared" si="84"/>
        <v>#REF!</v>
      </c>
      <c r="N413" s="18">
        <f t="shared" si="85"/>
        <v>45</v>
      </c>
      <c r="O413" s="19">
        <v>70</v>
      </c>
      <c r="P413" s="19">
        <v>45</v>
      </c>
      <c r="Q413" s="20" t="e">
        <f t="shared" si="86"/>
        <v>#REF!</v>
      </c>
      <c r="R413" s="23" t="e">
        <f t="shared" si="87"/>
        <v>#REF!</v>
      </c>
    </row>
    <row r="414" spans="1:18" s="3" customFormat="1" ht="13.5">
      <c r="A414" s="3" t="s">
        <v>3859</v>
      </c>
      <c r="B414" s="13">
        <f t="shared" si="81"/>
        <v>4.07</v>
      </c>
      <c r="C414" s="13">
        <v>4070</v>
      </c>
      <c r="D414" s="13"/>
      <c r="E414" s="14" t="s">
        <v>3824</v>
      </c>
      <c r="F414" s="13" t="e">
        <f>#REF!</f>
        <v>#REF!</v>
      </c>
      <c r="G414" s="15" t="e">
        <f>#REF!</f>
        <v>#REF!</v>
      </c>
      <c r="H414" s="16">
        <f t="shared" si="89"/>
        <v>45.583199999999998</v>
      </c>
      <c r="I414" s="16"/>
      <c r="J414" s="16">
        <v>0</v>
      </c>
      <c r="K414" s="17" t="e">
        <f t="shared" si="82"/>
        <v>#REF!</v>
      </c>
      <c r="L414" s="17">
        <f t="shared" si="83"/>
        <v>45.583199999999998</v>
      </c>
      <c r="M414" s="18" t="e">
        <f t="shared" si="84"/>
        <v>#REF!</v>
      </c>
      <c r="N414" s="18">
        <f t="shared" si="85"/>
        <v>45</v>
      </c>
      <c r="O414" s="19">
        <v>70</v>
      </c>
      <c r="P414" s="19">
        <v>45</v>
      </c>
      <c r="Q414" s="20" t="e">
        <f t="shared" si="86"/>
        <v>#REF!</v>
      </c>
      <c r="R414" s="23" t="e">
        <f t="shared" si="87"/>
        <v>#REF!</v>
      </c>
    </row>
    <row r="415" spans="1:18" s="3" customFormat="1" ht="13.5">
      <c r="A415" s="3" t="s">
        <v>3859</v>
      </c>
      <c r="B415" s="13">
        <f t="shared" si="81"/>
        <v>4.08</v>
      </c>
      <c r="C415" s="13">
        <v>4080</v>
      </c>
      <c r="D415" s="13"/>
      <c r="E415" s="14" t="s">
        <v>3824</v>
      </c>
      <c r="F415" s="13" t="e">
        <f>#REF!</f>
        <v>#REF!</v>
      </c>
      <c r="G415" s="15" t="e">
        <f>#REF!</f>
        <v>#REF!</v>
      </c>
      <c r="H415" s="16">
        <f t="shared" si="89"/>
        <v>45.583199999999998</v>
      </c>
      <c r="I415" s="16"/>
      <c r="J415" s="16">
        <v>0</v>
      </c>
      <c r="K415" s="17" t="e">
        <f t="shared" si="82"/>
        <v>#REF!</v>
      </c>
      <c r="L415" s="17">
        <f t="shared" si="83"/>
        <v>45.583199999999998</v>
      </c>
      <c r="M415" s="18" t="e">
        <f t="shared" si="84"/>
        <v>#REF!</v>
      </c>
      <c r="N415" s="18">
        <f t="shared" si="85"/>
        <v>45</v>
      </c>
      <c r="O415" s="19">
        <v>70</v>
      </c>
      <c r="P415" s="19">
        <v>45</v>
      </c>
      <c r="Q415" s="20" t="e">
        <f t="shared" si="86"/>
        <v>#REF!</v>
      </c>
      <c r="R415" s="23" t="e">
        <f t="shared" si="87"/>
        <v>#REF!</v>
      </c>
    </row>
    <row r="416" spans="1:18" s="3" customFormat="1" ht="13.5">
      <c r="A416" s="3" t="s">
        <v>3859</v>
      </c>
      <c r="B416" s="13">
        <f t="shared" si="81"/>
        <v>4.09</v>
      </c>
      <c r="C416" s="13">
        <v>4090</v>
      </c>
      <c r="D416" s="13"/>
      <c r="E416" s="14" t="s">
        <v>3824</v>
      </c>
      <c r="F416" s="13" t="e">
        <f>#REF!</f>
        <v>#REF!</v>
      </c>
      <c r="G416" s="15" t="e">
        <f>#REF!</f>
        <v>#REF!</v>
      </c>
      <c r="H416" s="16">
        <f t="shared" si="89"/>
        <v>45.583199999999998</v>
      </c>
      <c r="I416" s="16"/>
      <c r="J416" s="16">
        <v>0</v>
      </c>
      <c r="K416" s="17" t="e">
        <f t="shared" si="82"/>
        <v>#REF!</v>
      </c>
      <c r="L416" s="17">
        <f t="shared" si="83"/>
        <v>45.583199999999998</v>
      </c>
      <c r="M416" s="18" t="e">
        <f t="shared" si="84"/>
        <v>#REF!</v>
      </c>
      <c r="N416" s="18">
        <f t="shared" si="85"/>
        <v>45</v>
      </c>
      <c r="O416" s="19">
        <v>70</v>
      </c>
      <c r="P416" s="19">
        <v>45</v>
      </c>
      <c r="Q416" s="20" t="e">
        <f t="shared" si="86"/>
        <v>#REF!</v>
      </c>
      <c r="R416" s="23" t="e">
        <f t="shared" si="87"/>
        <v>#REF!</v>
      </c>
    </row>
    <row r="417" spans="1:18" s="3" customFormat="1" ht="13.5">
      <c r="A417" s="3" t="s">
        <v>3859</v>
      </c>
      <c r="B417" s="13">
        <f t="shared" si="81"/>
        <v>4.0999999999999996</v>
      </c>
      <c r="C417" s="13">
        <v>4100</v>
      </c>
      <c r="D417" s="13"/>
      <c r="E417" s="14" t="s">
        <v>3824</v>
      </c>
      <c r="F417" s="13" t="e">
        <f>#REF!</f>
        <v>#REF!</v>
      </c>
      <c r="G417" s="15" t="e">
        <f>#REF!</f>
        <v>#REF!</v>
      </c>
      <c r="H417" s="16">
        <f t="shared" si="89"/>
        <v>45.583199999999998</v>
      </c>
      <c r="I417" s="16"/>
      <c r="J417" s="16">
        <v>0</v>
      </c>
      <c r="K417" s="17" t="e">
        <f t="shared" si="82"/>
        <v>#REF!</v>
      </c>
      <c r="L417" s="17">
        <f t="shared" si="83"/>
        <v>45.583199999999998</v>
      </c>
      <c r="M417" s="18" t="e">
        <f t="shared" si="84"/>
        <v>#REF!</v>
      </c>
      <c r="N417" s="18">
        <f t="shared" si="85"/>
        <v>45</v>
      </c>
      <c r="O417" s="19">
        <v>70</v>
      </c>
      <c r="P417" s="19">
        <v>45</v>
      </c>
      <c r="Q417" s="20" t="e">
        <f t="shared" si="86"/>
        <v>#REF!</v>
      </c>
      <c r="R417" s="23" t="e">
        <f t="shared" si="87"/>
        <v>#REF!</v>
      </c>
    </row>
    <row r="418" spans="1:18" s="3" customFormat="1" ht="13.5">
      <c r="A418" s="3" t="s">
        <v>3859</v>
      </c>
      <c r="B418" s="13">
        <f t="shared" si="81"/>
        <v>4.1100000000000003</v>
      </c>
      <c r="C418" s="13">
        <v>4110</v>
      </c>
      <c r="D418" s="13"/>
      <c r="E418" s="14" t="s">
        <v>3824</v>
      </c>
      <c r="F418" s="13" t="e">
        <f>#REF!</f>
        <v>#REF!</v>
      </c>
      <c r="G418" s="15" t="e">
        <f>#REF!</f>
        <v>#REF!</v>
      </c>
      <c r="H418" s="16">
        <f t="shared" si="89"/>
        <v>45.583199999999998</v>
      </c>
      <c r="I418" s="16"/>
      <c r="J418" s="16">
        <v>0</v>
      </c>
      <c r="K418" s="17" t="e">
        <f t="shared" si="82"/>
        <v>#REF!</v>
      </c>
      <c r="L418" s="17">
        <f t="shared" si="83"/>
        <v>45.583199999999998</v>
      </c>
      <c r="M418" s="18" t="e">
        <f t="shared" si="84"/>
        <v>#REF!</v>
      </c>
      <c r="N418" s="18">
        <f t="shared" si="85"/>
        <v>45</v>
      </c>
      <c r="O418" s="19">
        <v>70</v>
      </c>
      <c r="P418" s="19">
        <v>45</v>
      </c>
      <c r="Q418" s="20" t="e">
        <f t="shared" si="86"/>
        <v>#REF!</v>
      </c>
      <c r="R418" s="23" t="e">
        <f t="shared" si="87"/>
        <v>#REF!</v>
      </c>
    </row>
    <row r="419" spans="1:18" s="3" customFormat="1" ht="13.5">
      <c r="A419" s="3" t="s">
        <v>3859</v>
      </c>
      <c r="B419" s="13">
        <f t="shared" si="81"/>
        <v>4.12</v>
      </c>
      <c r="C419" s="13">
        <v>4120</v>
      </c>
      <c r="D419" s="13"/>
      <c r="E419" s="14" t="s">
        <v>3824</v>
      </c>
      <c r="F419" s="13" t="e">
        <f>#REF!</f>
        <v>#REF!</v>
      </c>
      <c r="G419" s="15" t="e">
        <f>#REF!</f>
        <v>#REF!</v>
      </c>
      <c r="H419" s="16">
        <f t="shared" ref="H419:H428" si="90">(5.78*0.2+7.02*0.4+7.89*0.3)*7.2</f>
        <v>45.583199999999998</v>
      </c>
      <c r="I419" s="16"/>
      <c r="J419" s="16">
        <v>0</v>
      </c>
      <c r="K419" s="17" t="e">
        <f t="shared" si="82"/>
        <v>#REF!</v>
      </c>
      <c r="L419" s="17">
        <f t="shared" si="83"/>
        <v>45.583199999999998</v>
      </c>
      <c r="M419" s="18" t="e">
        <f t="shared" si="84"/>
        <v>#REF!</v>
      </c>
      <c r="N419" s="18">
        <f t="shared" si="85"/>
        <v>45</v>
      </c>
      <c r="O419" s="19">
        <v>70</v>
      </c>
      <c r="P419" s="19">
        <v>45</v>
      </c>
      <c r="Q419" s="20" t="e">
        <f t="shared" si="86"/>
        <v>#REF!</v>
      </c>
      <c r="R419" s="23" t="e">
        <f t="shared" si="87"/>
        <v>#REF!</v>
      </c>
    </row>
    <row r="420" spans="1:18" s="3" customFormat="1" ht="13.5">
      <c r="A420" s="3" t="s">
        <v>3859</v>
      </c>
      <c r="B420" s="13">
        <f t="shared" si="81"/>
        <v>4.13</v>
      </c>
      <c r="C420" s="13">
        <v>4130</v>
      </c>
      <c r="D420" s="13"/>
      <c r="E420" s="14" t="s">
        <v>3824</v>
      </c>
      <c r="F420" s="13" t="e">
        <f>#REF!</f>
        <v>#REF!</v>
      </c>
      <c r="G420" s="15" t="e">
        <f>#REF!</f>
        <v>#REF!</v>
      </c>
      <c r="H420" s="16">
        <f t="shared" si="90"/>
        <v>45.583199999999998</v>
      </c>
      <c r="I420" s="16"/>
      <c r="J420" s="16">
        <v>0</v>
      </c>
      <c r="K420" s="17" t="e">
        <f t="shared" si="82"/>
        <v>#REF!</v>
      </c>
      <c r="L420" s="17">
        <f t="shared" si="83"/>
        <v>45.583199999999998</v>
      </c>
      <c r="M420" s="18" t="e">
        <f t="shared" si="84"/>
        <v>#REF!</v>
      </c>
      <c r="N420" s="18">
        <f t="shared" si="85"/>
        <v>45</v>
      </c>
      <c r="O420" s="19">
        <v>70</v>
      </c>
      <c r="P420" s="19">
        <v>45</v>
      </c>
      <c r="Q420" s="20" t="e">
        <f t="shared" si="86"/>
        <v>#REF!</v>
      </c>
      <c r="R420" s="23" t="e">
        <f t="shared" si="87"/>
        <v>#REF!</v>
      </c>
    </row>
    <row r="421" spans="1:18" s="3" customFormat="1" ht="13.5">
      <c r="A421" s="3" t="s">
        <v>3859</v>
      </c>
      <c r="B421" s="13">
        <f t="shared" si="81"/>
        <v>4.1399999999999997</v>
      </c>
      <c r="C421" s="13">
        <v>4140</v>
      </c>
      <c r="D421" s="13"/>
      <c r="E421" s="14" t="s">
        <v>3824</v>
      </c>
      <c r="F421" s="13" t="e">
        <f>#REF!</f>
        <v>#REF!</v>
      </c>
      <c r="G421" s="15" t="e">
        <f>#REF!</f>
        <v>#REF!</v>
      </c>
      <c r="H421" s="16">
        <f t="shared" si="90"/>
        <v>45.583199999999998</v>
      </c>
      <c r="I421" s="16"/>
      <c r="J421" s="16">
        <v>0</v>
      </c>
      <c r="K421" s="17" t="e">
        <f t="shared" si="82"/>
        <v>#REF!</v>
      </c>
      <c r="L421" s="17">
        <f t="shared" si="83"/>
        <v>45.583199999999998</v>
      </c>
      <c r="M421" s="18" t="e">
        <f t="shared" si="84"/>
        <v>#REF!</v>
      </c>
      <c r="N421" s="18">
        <f t="shared" si="85"/>
        <v>45</v>
      </c>
      <c r="O421" s="19">
        <v>70</v>
      </c>
      <c r="P421" s="19">
        <v>45</v>
      </c>
      <c r="Q421" s="20" t="e">
        <f t="shared" si="86"/>
        <v>#REF!</v>
      </c>
      <c r="R421" s="23" t="e">
        <f t="shared" si="87"/>
        <v>#REF!</v>
      </c>
    </row>
    <row r="422" spans="1:18" s="3" customFormat="1" ht="13.5">
      <c r="A422" s="3" t="s">
        <v>3859</v>
      </c>
      <c r="B422" s="13">
        <f t="shared" si="81"/>
        <v>4.1500000000000004</v>
      </c>
      <c r="C422" s="13">
        <v>4150</v>
      </c>
      <c r="D422" s="13"/>
      <c r="E422" s="14" t="s">
        <v>3824</v>
      </c>
      <c r="F422" s="13" t="e">
        <f>#REF!</f>
        <v>#REF!</v>
      </c>
      <c r="G422" s="15" t="e">
        <f>#REF!</f>
        <v>#REF!</v>
      </c>
      <c r="H422" s="16">
        <f t="shared" si="90"/>
        <v>45.583199999999998</v>
      </c>
      <c r="I422" s="16"/>
      <c r="J422" s="16">
        <v>0</v>
      </c>
      <c r="K422" s="17" t="e">
        <f t="shared" si="82"/>
        <v>#REF!</v>
      </c>
      <c r="L422" s="17">
        <f t="shared" si="83"/>
        <v>45.583199999999998</v>
      </c>
      <c r="M422" s="18" t="e">
        <f t="shared" si="84"/>
        <v>#REF!</v>
      </c>
      <c r="N422" s="18">
        <f t="shared" si="85"/>
        <v>45</v>
      </c>
      <c r="O422" s="19">
        <v>70</v>
      </c>
      <c r="P422" s="19">
        <v>45</v>
      </c>
      <c r="Q422" s="20" t="e">
        <f t="shared" si="86"/>
        <v>#REF!</v>
      </c>
      <c r="R422" s="23" t="e">
        <f t="shared" si="87"/>
        <v>#REF!</v>
      </c>
    </row>
    <row r="423" spans="1:18" s="3" customFormat="1" ht="13.5">
      <c r="A423" s="3" t="s">
        <v>3859</v>
      </c>
      <c r="B423" s="13">
        <f t="shared" si="81"/>
        <v>4.16</v>
      </c>
      <c r="C423" s="13">
        <v>4160</v>
      </c>
      <c r="D423" s="13"/>
      <c r="E423" s="14" t="s">
        <v>3824</v>
      </c>
      <c r="F423" s="13" t="e">
        <f>#REF!</f>
        <v>#REF!</v>
      </c>
      <c r="G423" s="15" t="e">
        <f>#REF!</f>
        <v>#REF!</v>
      </c>
      <c r="H423" s="16">
        <f t="shared" si="90"/>
        <v>45.583199999999998</v>
      </c>
      <c r="I423" s="16"/>
      <c r="J423" s="16">
        <v>0</v>
      </c>
      <c r="K423" s="17" t="e">
        <f t="shared" si="82"/>
        <v>#REF!</v>
      </c>
      <c r="L423" s="17">
        <f t="shared" si="83"/>
        <v>45.583199999999998</v>
      </c>
      <c r="M423" s="18" t="e">
        <f t="shared" si="84"/>
        <v>#REF!</v>
      </c>
      <c r="N423" s="18">
        <f t="shared" si="85"/>
        <v>45</v>
      </c>
      <c r="O423" s="19">
        <v>70</v>
      </c>
      <c r="P423" s="19">
        <v>45</v>
      </c>
      <c r="Q423" s="20" t="e">
        <f t="shared" si="86"/>
        <v>#REF!</v>
      </c>
      <c r="R423" s="23" t="e">
        <f t="shared" si="87"/>
        <v>#REF!</v>
      </c>
    </row>
    <row r="424" spans="1:18" s="3" customFormat="1" ht="13.5">
      <c r="A424" s="3" t="s">
        <v>3859</v>
      </c>
      <c r="B424" s="13">
        <f t="shared" si="81"/>
        <v>4.17</v>
      </c>
      <c r="C424" s="13">
        <v>4170</v>
      </c>
      <c r="D424" s="13"/>
      <c r="E424" s="14" t="s">
        <v>3824</v>
      </c>
      <c r="F424" s="13" t="e">
        <f>#REF!</f>
        <v>#REF!</v>
      </c>
      <c r="G424" s="15" t="e">
        <f>#REF!</f>
        <v>#REF!</v>
      </c>
      <c r="H424" s="16">
        <f t="shared" si="90"/>
        <v>45.583199999999998</v>
      </c>
      <c r="I424" s="16"/>
      <c r="J424" s="16">
        <v>0</v>
      </c>
      <c r="K424" s="17" t="e">
        <f t="shared" si="82"/>
        <v>#REF!</v>
      </c>
      <c r="L424" s="17">
        <f t="shared" si="83"/>
        <v>45.583199999999998</v>
      </c>
      <c r="M424" s="18" t="e">
        <f t="shared" si="84"/>
        <v>#REF!</v>
      </c>
      <c r="N424" s="18">
        <f t="shared" si="85"/>
        <v>45</v>
      </c>
      <c r="O424" s="19">
        <v>70</v>
      </c>
      <c r="P424" s="19">
        <v>45</v>
      </c>
      <c r="Q424" s="20" t="e">
        <f t="shared" si="86"/>
        <v>#REF!</v>
      </c>
      <c r="R424" s="23" t="e">
        <f t="shared" si="87"/>
        <v>#REF!</v>
      </c>
    </row>
    <row r="425" spans="1:18" s="3" customFormat="1" ht="13.5">
      <c r="A425" s="3" t="s">
        <v>3859</v>
      </c>
      <c r="B425" s="13">
        <f t="shared" si="81"/>
        <v>4.18</v>
      </c>
      <c r="C425" s="13">
        <v>4180</v>
      </c>
      <c r="D425" s="13"/>
      <c r="E425" s="14" t="s">
        <v>3824</v>
      </c>
      <c r="F425" s="13" t="e">
        <f>#REF!</f>
        <v>#REF!</v>
      </c>
      <c r="G425" s="15" t="e">
        <f>#REF!</f>
        <v>#REF!</v>
      </c>
      <c r="H425" s="16">
        <f t="shared" si="90"/>
        <v>45.583199999999998</v>
      </c>
      <c r="I425" s="16"/>
      <c r="J425" s="16">
        <v>0</v>
      </c>
      <c r="K425" s="17" t="e">
        <f t="shared" si="82"/>
        <v>#REF!</v>
      </c>
      <c r="L425" s="17">
        <f t="shared" si="83"/>
        <v>45.583199999999998</v>
      </c>
      <c r="M425" s="18" t="e">
        <f t="shared" si="84"/>
        <v>#REF!</v>
      </c>
      <c r="N425" s="18">
        <f t="shared" si="85"/>
        <v>45</v>
      </c>
      <c r="O425" s="19">
        <v>70</v>
      </c>
      <c r="P425" s="19">
        <v>45</v>
      </c>
      <c r="Q425" s="20" t="e">
        <f t="shared" si="86"/>
        <v>#REF!</v>
      </c>
      <c r="R425" s="23" t="e">
        <f t="shared" si="87"/>
        <v>#REF!</v>
      </c>
    </row>
    <row r="426" spans="1:18" s="3" customFormat="1" ht="13.5">
      <c r="A426" s="3" t="s">
        <v>3859</v>
      </c>
      <c r="B426" s="13">
        <f t="shared" si="81"/>
        <v>4.1900000000000004</v>
      </c>
      <c r="C426" s="13">
        <v>4190</v>
      </c>
      <c r="D426" s="13"/>
      <c r="E426" s="14" t="s">
        <v>3824</v>
      </c>
      <c r="F426" s="13" t="e">
        <f>#REF!</f>
        <v>#REF!</v>
      </c>
      <c r="G426" s="15" t="e">
        <f>#REF!</f>
        <v>#REF!</v>
      </c>
      <c r="H426" s="16">
        <f t="shared" si="90"/>
        <v>45.583199999999998</v>
      </c>
      <c r="I426" s="16"/>
      <c r="J426" s="16">
        <v>0</v>
      </c>
      <c r="K426" s="17" t="e">
        <f t="shared" si="82"/>
        <v>#REF!</v>
      </c>
      <c r="L426" s="17">
        <f t="shared" si="83"/>
        <v>45.583199999999998</v>
      </c>
      <c r="M426" s="18" t="e">
        <f t="shared" si="84"/>
        <v>#REF!</v>
      </c>
      <c r="N426" s="18">
        <f t="shared" si="85"/>
        <v>45</v>
      </c>
      <c r="O426" s="19">
        <v>70</v>
      </c>
      <c r="P426" s="19">
        <v>45</v>
      </c>
      <c r="Q426" s="20" t="e">
        <f t="shared" si="86"/>
        <v>#REF!</v>
      </c>
      <c r="R426" s="23" t="e">
        <f t="shared" si="87"/>
        <v>#REF!</v>
      </c>
    </row>
    <row r="427" spans="1:18" s="3" customFormat="1" ht="13.5">
      <c r="A427" s="3" t="s">
        <v>3859</v>
      </c>
      <c r="B427" s="13">
        <f t="shared" si="81"/>
        <v>4.2</v>
      </c>
      <c r="C427" s="13">
        <v>4200</v>
      </c>
      <c r="D427" s="13"/>
      <c r="E427" s="14" t="s">
        <v>3824</v>
      </c>
      <c r="F427" s="13" t="e">
        <f>#REF!</f>
        <v>#REF!</v>
      </c>
      <c r="G427" s="15" t="e">
        <f>#REF!</f>
        <v>#REF!</v>
      </c>
      <c r="H427" s="16">
        <f t="shared" si="90"/>
        <v>45.583199999999998</v>
      </c>
      <c r="I427" s="16"/>
      <c r="J427" s="16">
        <v>0</v>
      </c>
      <c r="K427" s="17" t="e">
        <f t="shared" si="82"/>
        <v>#REF!</v>
      </c>
      <c r="L427" s="17">
        <f t="shared" si="83"/>
        <v>45.583199999999998</v>
      </c>
      <c r="M427" s="18" t="e">
        <f t="shared" si="84"/>
        <v>#REF!</v>
      </c>
      <c r="N427" s="18">
        <f t="shared" si="85"/>
        <v>45</v>
      </c>
      <c r="O427" s="19">
        <v>70</v>
      </c>
      <c r="P427" s="19">
        <v>45</v>
      </c>
      <c r="Q427" s="20" t="e">
        <f t="shared" si="86"/>
        <v>#REF!</v>
      </c>
      <c r="R427" s="23" t="e">
        <f t="shared" si="87"/>
        <v>#REF!</v>
      </c>
    </row>
    <row r="428" spans="1:18" s="3" customFormat="1" ht="13.5">
      <c r="A428" s="3" t="s">
        <v>3859</v>
      </c>
      <c r="B428" s="13">
        <f t="shared" si="81"/>
        <v>4.21</v>
      </c>
      <c r="C428" s="13">
        <v>4210</v>
      </c>
      <c r="D428" s="13"/>
      <c r="E428" s="14" t="s">
        <v>3824</v>
      </c>
      <c r="F428" s="13" t="e">
        <f>#REF!</f>
        <v>#REF!</v>
      </c>
      <c r="G428" s="15" t="e">
        <f>#REF!</f>
        <v>#REF!</v>
      </c>
      <c r="H428" s="16">
        <f t="shared" si="90"/>
        <v>45.583199999999998</v>
      </c>
      <c r="I428" s="16"/>
      <c r="J428" s="16">
        <v>0</v>
      </c>
      <c r="K428" s="17" t="e">
        <f t="shared" si="82"/>
        <v>#REF!</v>
      </c>
      <c r="L428" s="17">
        <f t="shared" si="83"/>
        <v>45.583199999999998</v>
      </c>
      <c r="M428" s="18" t="e">
        <f t="shared" si="84"/>
        <v>#REF!</v>
      </c>
      <c r="N428" s="18">
        <f t="shared" si="85"/>
        <v>45</v>
      </c>
      <c r="O428" s="19">
        <v>70</v>
      </c>
      <c r="P428" s="19">
        <v>45</v>
      </c>
      <c r="Q428" s="20" t="e">
        <f t="shared" si="86"/>
        <v>#REF!</v>
      </c>
      <c r="R428" s="23" t="e">
        <f t="shared" si="87"/>
        <v>#REF!</v>
      </c>
    </row>
    <row r="429" spans="1:18" s="3" customFormat="1" ht="13.5">
      <c r="A429" s="3" t="s">
        <v>3859</v>
      </c>
      <c r="B429" s="13">
        <f t="shared" si="81"/>
        <v>4.22</v>
      </c>
      <c r="C429" s="13">
        <v>4220</v>
      </c>
      <c r="D429" s="13"/>
      <c r="E429" s="14" t="s">
        <v>3824</v>
      </c>
      <c r="F429" s="13" t="e">
        <f>#REF!</f>
        <v>#REF!</v>
      </c>
      <c r="G429" s="15" t="e">
        <f>#REF!</f>
        <v>#REF!</v>
      </c>
      <c r="H429" s="16">
        <f t="shared" ref="H429:H438" si="91">(5.78*0.2+7.02*0.4+7.89*0.3)*7.2</f>
        <v>45.583199999999998</v>
      </c>
      <c r="I429" s="16"/>
      <c r="J429" s="16">
        <v>0</v>
      </c>
      <c r="K429" s="17" t="e">
        <f t="shared" si="82"/>
        <v>#REF!</v>
      </c>
      <c r="L429" s="17">
        <f t="shared" si="83"/>
        <v>45.583199999999998</v>
      </c>
      <c r="M429" s="18" t="e">
        <f t="shared" si="84"/>
        <v>#REF!</v>
      </c>
      <c r="N429" s="18">
        <f t="shared" si="85"/>
        <v>45</v>
      </c>
      <c r="O429" s="19">
        <v>70</v>
      </c>
      <c r="P429" s="19">
        <v>45</v>
      </c>
      <c r="Q429" s="20" t="e">
        <f t="shared" si="86"/>
        <v>#REF!</v>
      </c>
      <c r="R429" s="23" t="e">
        <f t="shared" si="87"/>
        <v>#REF!</v>
      </c>
    </row>
    <row r="430" spans="1:18" s="3" customFormat="1" ht="13.5">
      <c r="A430" s="3" t="s">
        <v>3859</v>
      </c>
      <c r="B430" s="13">
        <f t="shared" si="81"/>
        <v>4.2300000000000004</v>
      </c>
      <c r="C430" s="13">
        <v>4230</v>
      </c>
      <c r="D430" s="13"/>
      <c r="E430" s="14" t="s">
        <v>3824</v>
      </c>
      <c r="F430" s="13" t="e">
        <f>#REF!</f>
        <v>#REF!</v>
      </c>
      <c r="G430" s="15" t="e">
        <f>#REF!</f>
        <v>#REF!</v>
      </c>
      <c r="H430" s="16">
        <f t="shared" si="91"/>
        <v>45.583199999999998</v>
      </c>
      <c r="I430" s="16"/>
      <c r="J430" s="16">
        <v>0</v>
      </c>
      <c r="K430" s="17" t="e">
        <f t="shared" si="82"/>
        <v>#REF!</v>
      </c>
      <c r="L430" s="17">
        <f t="shared" si="83"/>
        <v>45.583199999999998</v>
      </c>
      <c r="M430" s="18" t="e">
        <f t="shared" si="84"/>
        <v>#REF!</v>
      </c>
      <c r="N430" s="18">
        <f t="shared" si="85"/>
        <v>45</v>
      </c>
      <c r="O430" s="19">
        <v>70</v>
      </c>
      <c r="P430" s="19">
        <v>45</v>
      </c>
      <c r="Q430" s="20" t="e">
        <f t="shared" si="86"/>
        <v>#REF!</v>
      </c>
      <c r="R430" s="23" t="e">
        <f t="shared" si="87"/>
        <v>#REF!</v>
      </c>
    </row>
    <row r="431" spans="1:18" s="3" customFormat="1" ht="13.5">
      <c r="A431" s="3" t="s">
        <v>3859</v>
      </c>
      <c r="B431" s="13">
        <f t="shared" si="81"/>
        <v>4.24</v>
      </c>
      <c r="C431" s="13">
        <v>4240</v>
      </c>
      <c r="D431" s="13"/>
      <c r="E431" s="14" t="s">
        <v>3824</v>
      </c>
      <c r="F431" s="13" t="e">
        <f>#REF!</f>
        <v>#REF!</v>
      </c>
      <c r="G431" s="15" t="e">
        <f>#REF!</f>
        <v>#REF!</v>
      </c>
      <c r="H431" s="16">
        <f t="shared" si="91"/>
        <v>45.583199999999998</v>
      </c>
      <c r="I431" s="16"/>
      <c r="J431" s="16">
        <v>0</v>
      </c>
      <c r="K431" s="17" t="e">
        <f t="shared" si="82"/>
        <v>#REF!</v>
      </c>
      <c r="L431" s="17">
        <f t="shared" si="83"/>
        <v>45.583199999999998</v>
      </c>
      <c r="M431" s="18" t="e">
        <f t="shared" si="84"/>
        <v>#REF!</v>
      </c>
      <c r="N431" s="18">
        <f t="shared" si="85"/>
        <v>45</v>
      </c>
      <c r="O431" s="19">
        <v>70</v>
      </c>
      <c r="P431" s="19">
        <v>45</v>
      </c>
      <c r="Q431" s="20" t="e">
        <f t="shared" si="86"/>
        <v>#REF!</v>
      </c>
      <c r="R431" s="23" t="e">
        <f t="shared" si="87"/>
        <v>#REF!</v>
      </c>
    </row>
    <row r="432" spans="1:18" s="3" customFormat="1" ht="13.5">
      <c r="A432" s="3" t="s">
        <v>3859</v>
      </c>
      <c r="B432" s="13">
        <f t="shared" si="81"/>
        <v>4.25</v>
      </c>
      <c r="C432" s="13">
        <v>4250</v>
      </c>
      <c r="D432" s="13"/>
      <c r="E432" s="14" t="s">
        <v>3824</v>
      </c>
      <c r="F432" s="13" t="e">
        <f>#REF!</f>
        <v>#REF!</v>
      </c>
      <c r="G432" s="15" t="e">
        <f>#REF!</f>
        <v>#REF!</v>
      </c>
      <c r="H432" s="16">
        <f t="shared" si="91"/>
        <v>45.583199999999998</v>
      </c>
      <c r="I432" s="16"/>
      <c r="J432" s="16">
        <v>0</v>
      </c>
      <c r="K432" s="17" t="e">
        <f t="shared" si="82"/>
        <v>#REF!</v>
      </c>
      <c r="L432" s="17">
        <f t="shared" si="83"/>
        <v>45.583199999999998</v>
      </c>
      <c r="M432" s="18" t="e">
        <f t="shared" si="84"/>
        <v>#REF!</v>
      </c>
      <c r="N432" s="18">
        <f t="shared" si="85"/>
        <v>45</v>
      </c>
      <c r="O432" s="19">
        <v>70</v>
      </c>
      <c r="P432" s="19">
        <v>45</v>
      </c>
      <c r="Q432" s="20" t="e">
        <f t="shared" si="86"/>
        <v>#REF!</v>
      </c>
      <c r="R432" s="23" t="e">
        <f t="shared" si="87"/>
        <v>#REF!</v>
      </c>
    </row>
    <row r="433" spans="1:18" s="3" customFormat="1" ht="13.5">
      <c r="A433" s="3" t="s">
        <v>3859</v>
      </c>
      <c r="B433" s="13">
        <f t="shared" si="81"/>
        <v>4.26</v>
      </c>
      <c r="C433" s="13">
        <v>4260</v>
      </c>
      <c r="D433" s="13"/>
      <c r="E433" s="14" t="s">
        <v>3824</v>
      </c>
      <c r="F433" s="13" t="e">
        <f>#REF!</f>
        <v>#REF!</v>
      </c>
      <c r="G433" s="15" t="e">
        <f>#REF!</f>
        <v>#REF!</v>
      </c>
      <c r="H433" s="16">
        <f t="shared" si="91"/>
        <v>45.583199999999998</v>
      </c>
      <c r="I433" s="16"/>
      <c r="J433" s="16">
        <v>0</v>
      </c>
      <c r="K433" s="17" t="e">
        <f t="shared" si="82"/>
        <v>#REF!</v>
      </c>
      <c r="L433" s="17">
        <f t="shared" si="83"/>
        <v>45.583199999999998</v>
      </c>
      <c r="M433" s="18" t="e">
        <f t="shared" si="84"/>
        <v>#REF!</v>
      </c>
      <c r="N433" s="18">
        <f t="shared" si="85"/>
        <v>45</v>
      </c>
      <c r="O433" s="19">
        <v>70</v>
      </c>
      <c r="P433" s="19">
        <v>45</v>
      </c>
      <c r="Q433" s="20" t="e">
        <f t="shared" si="86"/>
        <v>#REF!</v>
      </c>
      <c r="R433" s="23" t="e">
        <f t="shared" si="87"/>
        <v>#REF!</v>
      </c>
    </row>
    <row r="434" spans="1:18" s="3" customFormat="1" ht="13.5">
      <c r="A434" s="3" t="s">
        <v>3859</v>
      </c>
      <c r="B434" s="13">
        <f t="shared" si="81"/>
        <v>4.2699999999999996</v>
      </c>
      <c r="C434" s="13">
        <v>4270</v>
      </c>
      <c r="D434" s="13"/>
      <c r="E434" s="14" t="s">
        <v>3824</v>
      </c>
      <c r="F434" s="13" t="e">
        <f>#REF!</f>
        <v>#REF!</v>
      </c>
      <c r="G434" s="15" t="e">
        <f>#REF!</f>
        <v>#REF!</v>
      </c>
      <c r="H434" s="16">
        <f t="shared" si="91"/>
        <v>45.583199999999998</v>
      </c>
      <c r="I434" s="16"/>
      <c r="J434" s="16">
        <v>0</v>
      </c>
      <c r="K434" s="17" t="e">
        <f t="shared" si="82"/>
        <v>#REF!</v>
      </c>
      <c r="L434" s="17">
        <f t="shared" si="83"/>
        <v>45.583199999999998</v>
      </c>
      <c r="M434" s="18" t="e">
        <f t="shared" si="84"/>
        <v>#REF!</v>
      </c>
      <c r="N434" s="18">
        <f t="shared" si="85"/>
        <v>45</v>
      </c>
      <c r="O434" s="19">
        <v>70</v>
      </c>
      <c r="P434" s="19">
        <v>45</v>
      </c>
      <c r="Q434" s="20" t="e">
        <f t="shared" si="86"/>
        <v>#REF!</v>
      </c>
      <c r="R434" s="23" t="e">
        <f t="shared" si="87"/>
        <v>#REF!</v>
      </c>
    </row>
    <row r="435" spans="1:18" s="3" customFormat="1" ht="13.5">
      <c r="A435" s="3" t="s">
        <v>3859</v>
      </c>
      <c r="B435" s="13">
        <f t="shared" si="81"/>
        <v>4.28</v>
      </c>
      <c r="C435" s="13">
        <v>4280</v>
      </c>
      <c r="D435" s="13"/>
      <c r="E435" s="14" t="s">
        <v>3824</v>
      </c>
      <c r="F435" s="13" t="e">
        <f>#REF!</f>
        <v>#REF!</v>
      </c>
      <c r="G435" s="15" t="e">
        <f>#REF!</f>
        <v>#REF!</v>
      </c>
      <c r="H435" s="16">
        <f t="shared" si="91"/>
        <v>45.583199999999998</v>
      </c>
      <c r="I435" s="16"/>
      <c r="J435" s="16">
        <v>0</v>
      </c>
      <c r="K435" s="17" t="e">
        <f t="shared" si="82"/>
        <v>#REF!</v>
      </c>
      <c r="L435" s="17">
        <f t="shared" si="83"/>
        <v>45.583199999999998</v>
      </c>
      <c r="M435" s="18" t="e">
        <f t="shared" si="84"/>
        <v>#REF!</v>
      </c>
      <c r="N435" s="18">
        <f t="shared" si="85"/>
        <v>45</v>
      </c>
      <c r="O435" s="19">
        <v>70</v>
      </c>
      <c r="P435" s="19">
        <v>45</v>
      </c>
      <c r="Q435" s="20" t="e">
        <f t="shared" si="86"/>
        <v>#REF!</v>
      </c>
      <c r="R435" s="23" t="e">
        <f t="shared" si="87"/>
        <v>#REF!</v>
      </c>
    </row>
    <row r="436" spans="1:18" s="3" customFormat="1" ht="13.5">
      <c r="A436" s="3" t="s">
        <v>3859</v>
      </c>
      <c r="B436" s="13">
        <f t="shared" si="81"/>
        <v>4.29</v>
      </c>
      <c r="C436" s="13">
        <v>4290</v>
      </c>
      <c r="D436" s="13"/>
      <c r="E436" s="14" t="s">
        <v>3824</v>
      </c>
      <c r="F436" s="13" t="e">
        <f>#REF!</f>
        <v>#REF!</v>
      </c>
      <c r="G436" s="15" t="e">
        <f>#REF!</f>
        <v>#REF!</v>
      </c>
      <c r="H436" s="16">
        <f t="shared" si="91"/>
        <v>45.583199999999998</v>
      </c>
      <c r="I436" s="16"/>
      <c r="J436" s="16">
        <v>0</v>
      </c>
      <c r="K436" s="17" t="e">
        <f t="shared" si="82"/>
        <v>#REF!</v>
      </c>
      <c r="L436" s="17">
        <f t="shared" si="83"/>
        <v>45.583199999999998</v>
      </c>
      <c r="M436" s="18" t="e">
        <f t="shared" si="84"/>
        <v>#REF!</v>
      </c>
      <c r="N436" s="18">
        <f t="shared" si="85"/>
        <v>45</v>
      </c>
      <c r="O436" s="19">
        <v>70</v>
      </c>
      <c r="P436" s="19">
        <v>45</v>
      </c>
      <c r="Q436" s="20" t="e">
        <f t="shared" si="86"/>
        <v>#REF!</v>
      </c>
      <c r="R436" s="23" t="e">
        <f t="shared" si="87"/>
        <v>#REF!</v>
      </c>
    </row>
    <row r="437" spans="1:18" s="3" customFormat="1" ht="13.5">
      <c r="A437" s="3" t="s">
        <v>3859</v>
      </c>
      <c r="B437" s="13">
        <f t="shared" si="81"/>
        <v>4.3</v>
      </c>
      <c r="C437" s="13">
        <v>4300</v>
      </c>
      <c r="D437" s="13"/>
      <c r="E437" s="14" t="s">
        <v>3824</v>
      </c>
      <c r="F437" s="13" t="e">
        <f>#REF!</f>
        <v>#REF!</v>
      </c>
      <c r="G437" s="15" t="e">
        <f>#REF!</f>
        <v>#REF!</v>
      </c>
      <c r="H437" s="16">
        <f t="shared" si="91"/>
        <v>45.583199999999998</v>
      </c>
      <c r="I437" s="16"/>
      <c r="J437" s="16">
        <v>0</v>
      </c>
      <c r="K437" s="17" t="e">
        <f t="shared" si="82"/>
        <v>#REF!</v>
      </c>
      <c r="L437" s="17">
        <f t="shared" si="83"/>
        <v>45.583199999999998</v>
      </c>
      <c r="M437" s="18" t="e">
        <f t="shared" si="84"/>
        <v>#REF!</v>
      </c>
      <c r="N437" s="18">
        <f t="shared" si="85"/>
        <v>45</v>
      </c>
      <c r="O437" s="19">
        <v>70</v>
      </c>
      <c r="P437" s="19">
        <v>45</v>
      </c>
      <c r="Q437" s="20" t="e">
        <f t="shared" si="86"/>
        <v>#REF!</v>
      </c>
      <c r="R437" s="23" t="e">
        <f t="shared" si="87"/>
        <v>#REF!</v>
      </c>
    </row>
    <row r="438" spans="1:18" s="3" customFormat="1" ht="13.5">
      <c r="A438" s="3" t="s">
        <v>3859</v>
      </c>
      <c r="B438" s="13">
        <f t="shared" si="81"/>
        <v>4.3099999999999996</v>
      </c>
      <c r="C438" s="13">
        <v>4310</v>
      </c>
      <c r="D438" s="13"/>
      <c r="E438" s="14" t="s">
        <v>3824</v>
      </c>
      <c r="F438" s="13" t="e">
        <f>#REF!</f>
        <v>#REF!</v>
      </c>
      <c r="G438" s="15" t="e">
        <f>#REF!</f>
        <v>#REF!</v>
      </c>
      <c r="H438" s="16">
        <f t="shared" si="91"/>
        <v>45.583199999999998</v>
      </c>
      <c r="I438" s="16"/>
      <c r="J438" s="16">
        <v>0</v>
      </c>
      <c r="K438" s="17" t="e">
        <f t="shared" si="82"/>
        <v>#REF!</v>
      </c>
      <c r="L438" s="17">
        <f t="shared" si="83"/>
        <v>45.583199999999998</v>
      </c>
      <c r="M438" s="18" t="e">
        <f t="shared" si="84"/>
        <v>#REF!</v>
      </c>
      <c r="N438" s="18">
        <f t="shared" si="85"/>
        <v>45</v>
      </c>
      <c r="O438" s="19">
        <v>70</v>
      </c>
      <c r="P438" s="19">
        <v>45</v>
      </c>
      <c r="Q438" s="20" t="e">
        <f t="shared" si="86"/>
        <v>#REF!</v>
      </c>
      <c r="R438" s="23" t="e">
        <f t="shared" si="87"/>
        <v>#REF!</v>
      </c>
    </row>
    <row r="439" spans="1:18" s="3" customFormat="1" ht="13.5">
      <c r="A439" s="3" t="s">
        <v>3859</v>
      </c>
      <c r="B439" s="13">
        <f t="shared" si="81"/>
        <v>4.32</v>
      </c>
      <c r="C439" s="13">
        <v>4320</v>
      </c>
      <c r="D439" s="13"/>
      <c r="E439" s="14" t="s">
        <v>3824</v>
      </c>
      <c r="F439" s="13" t="e">
        <f>#REF!</f>
        <v>#REF!</v>
      </c>
      <c r="G439" s="15" t="e">
        <f>#REF!</f>
        <v>#REF!</v>
      </c>
      <c r="H439" s="16">
        <f t="shared" ref="H439:H448" si="92">(5.78*0.2+7.02*0.4+7.89*0.3)*7.2</f>
        <v>45.583199999999998</v>
      </c>
      <c r="I439" s="16"/>
      <c r="J439" s="16">
        <v>0</v>
      </c>
      <c r="K439" s="17" t="e">
        <f t="shared" si="82"/>
        <v>#REF!</v>
      </c>
      <c r="L439" s="17">
        <f t="shared" si="83"/>
        <v>45.583199999999998</v>
      </c>
      <c r="M439" s="18" t="e">
        <f t="shared" si="84"/>
        <v>#REF!</v>
      </c>
      <c r="N439" s="18">
        <f t="shared" si="85"/>
        <v>45</v>
      </c>
      <c r="O439" s="19">
        <v>70</v>
      </c>
      <c r="P439" s="19">
        <v>45</v>
      </c>
      <c r="Q439" s="20" t="e">
        <f t="shared" si="86"/>
        <v>#REF!</v>
      </c>
      <c r="R439" s="23" t="e">
        <f t="shared" si="87"/>
        <v>#REF!</v>
      </c>
    </row>
    <row r="440" spans="1:18" s="3" customFormat="1" ht="13.5">
      <c r="A440" s="3" t="s">
        <v>3859</v>
      </c>
      <c r="B440" s="13">
        <f t="shared" si="81"/>
        <v>4.33</v>
      </c>
      <c r="C440" s="13">
        <v>4330</v>
      </c>
      <c r="D440" s="13"/>
      <c r="E440" s="14" t="s">
        <v>3824</v>
      </c>
      <c r="F440" s="13" t="e">
        <f>#REF!</f>
        <v>#REF!</v>
      </c>
      <c r="G440" s="15" t="e">
        <f>#REF!</f>
        <v>#REF!</v>
      </c>
      <c r="H440" s="16">
        <f t="shared" si="92"/>
        <v>45.583199999999998</v>
      </c>
      <c r="I440" s="16"/>
      <c r="J440" s="16">
        <v>0</v>
      </c>
      <c r="K440" s="17" t="e">
        <f t="shared" si="82"/>
        <v>#REF!</v>
      </c>
      <c r="L440" s="17">
        <f t="shared" si="83"/>
        <v>45.583199999999998</v>
      </c>
      <c r="M440" s="18" t="e">
        <f t="shared" si="84"/>
        <v>#REF!</v>
      </c>
      <c r="N440" s="18">
        <f t="shared" si="85"/>
        <v>45</v>
      </c>
      <c r="O440" s="19">
        <v>70</v>
      </c>
      <c r="P440" s="19">
        <v>45</v>
      </c>
      <c r="Q440" s="20" t="e">
        <f t="shared" si="86"/>
        <v>#REF!</v>
      </c>
      <c r="R440" s="23" t="e">
        <f t="shared" si="87"/>
        <v>#REF!</v>
      </c>
    </row>
    <row r="441" spans="1:18" s="3" customFormat="1" ht="13.5">
      <c r="A441" s="3" t="s">
        <v>3859</v>
      </c>
      <c r="B441" s="13">
        <f t="shared" si="81"/>
        <v>4.34</v>
      </c>
      <c r="C441" s="13">
        <v>4340</v>
      </c>
      <c r="D441" s="13"/>
      <c r="E441" s="14" t="s">
        <v>3824</v>
      </c>
      <c r="F441" s="13" t="e">
        <f>#REF!</f>
        <v>#REF!</v>
      </c>
      <c r="G441" s="15" t="e">
        <f>#REF!</f>
        <v>#REF!</v>
      </c>
      <c r="H441" s="16">
        <f t="shared" si="92"/>
        <v>45.583199999999998</v>
      </c>
      <c r="I441" s="16"/>
      <c r="J441" s="16">
        <v>0</v>
      </c>
      <c r="K441" s="17" t="e">
        <f t="shared" si="82"/>
        <v>#REF!</v>
      </c>
      <c r="L441" s="17">
        <f t="shared" si="83"/>
        <v>45.583199999999998</v>
      </c>
      <c r="M441" s="18" t="e">
        <f t="shared" si="84"/>
        <v>#REF!</v>
      </c>
      <c r="N441" s="18">
        <f t="shared" si="85"/>
        <v>45</v>
      </c>
      <c r="O441" s="19">
        <v>70</v>
      </c>
      <c r="P441" s="19">
        <v>45</v>
      </c>
      <c r="Q441" s="20" t="e">
        <f t="shared" si="86"/>
        <v>#REF!</v>
      </c>
      <c r="R441" s="23" t="e">
        <f t="shared" si="87"/>
        <v>#REF!</v>
      </c>
    </row>
    <row r="442" spans="1:18" s="3" customFormat="1" ht="13.5">
      <c r="A442" s="3" t="s">
        <v>3859</v>
      </c>
      <c r="B442" s="13">
        <f t="shared" si="81"/>
        <v>4.3499999999999996</v>
      </c>
      <c r="C442" s="13">
        <v>4350</v>
      </c>
      <c r="D442" s="13"/>
      <c r="E442" s="14" t="s">
        <v>3824</v>
      </c>
      <c r="F442" s="13" t="e">
        <f>#REF!</f>
        <v>#REF!</v>
      </c>
      <c r="G442" s="15" t="e">
        <f>#REF!</f>
        <v>#REF!</v>
      </c>
      <c r="H442" s="16">
        <f t="shared" si="92"/>
        <v>45.583199999999998</v>
      </c>
      <c r="I442" s="16"/>
      <c r="J442" s="16">
        <v>0</v>
      </c>
      <c r="K442" s="17" t="e">
        <f t="shared" si="82"/>
        <v>#REF!</v>
      </c>
      <c r="L442" s="17">
        <f t="shared" si="83"/>
        <v>45.583199999999998</v>
      </c>
      <c r="M442" s="18" t="e">
        <f t="shared" si="84"/>
        <v>#REF!</v>
      </c>
      <c r="N442" s="18">
        <f t="shared" si="85"/>
        <v>45</v>
      </c>
      <c r="O442" s="19">
        <v>70</v>
      </c>
      <c r="P442" s="19">
        <v>45</v>
      </c>
      <c r="Q442" s="20" t="e">
        <f t="shared" si="86"/>
        <v>#REF!</v>
      </c>
      <c r="R442" s="23" t="e">
        <f t="shared" si="87"/>
        <v>#REF!</v>
      </c>
    </row>
    <row r="443" spans="1:18" s="3" customFormat="1" ht="13.5">
      <c r="A443" s="3" t="s">
        <v>3859</v>
      </c>
      <c r="B443" s="13">
        <f t="shared" si="81"/>
        <v>4.3600000000000003</v>
      </c>
      <c r="C443" s="13">
        <v>4360</v>
      </c>
      <c r="D443" s="13"/>
      <c r="E443" s="14" t="s">
        <v>3824</v>
      </c>
      <c r="F443" s="13" t="e">
        <f>#REF!</f>
        <v>#REF!</v>
      </c>
      <c r="G443" s="15" t="e">
        <f>#REF!</f>
        <v>#REF!</v>
      </c>
      <c r="H443" s="16">
        <f t="shared" si="92"/>
        <v>45.583199999999998</v>
      </c>
      <c r="I443" s="16"/>
      <c r="J443" s="16">
        <v>0</v>
      </c>
      <c r="K443" s="17" t="e">
        <f t="shared" si="82"/>
        <v>#REF!</v>
      </c>
      <c r="L443" s="17">
        <f t="shared" si="83"/>
        <v>45.583199999999998</v>
      </c>
      <c r="M443" s="18" t="e">
        <f t="shared" si="84"/>
        <v>#REF!</v>
      </c>
      <c r="N443" s="18">
        <f t="shared" si="85"/>
        <v>45</v>
      </c>
      <c r="O443" s="19">
        <v>70</v>
      </c>
      <c r="P443" s="19">
        <v>45</v>
      </c>
      <c r="Q443" s="20" t="e">
        <f t="shared" si="86"/>
        <v>#REF!</v>
      </c>
      <c r="R443" s="23" t="e">
        <f t="shared" si="87"/>
        <v>#REF!</v>
      </c>
    </row>
    <row r="444" spans="1:18" s="3" customFormat="1" ht="13.5">
      <c r="A444" s="3" t="s">
        <v>3859</v>
      </c>
      <c r="B444" s="13">
        <f t="shared" si="81"/>
        <v>4.37</v>
      </c>
      <c r="C444" s="13">
        <v>4370</v>
      </c>
      <c r="D444" s="13"/>
      <c r="E444" s="14" t="s">
        <v>3824</v>
      </c>
      <c r="F444" s="13" t="e">
        <f>#REF!</f>
        <v>#REF!</v>
      </c>
      <c r="G444" s="15" t="e">
        <f>#REF!</f>
        <v>#REF!</v>
      </c>
      <c r="H444" s="16">
        <f t="shared" si="92"/>
        <v>45.583199999999998</v>
      </c>
      <c r="I444" s="16"/>
      <c r="J444" s="16">
        <v>0</v>
      </c>
      <c r="K444" s="17" t="e">
        <f t="shared" si="82"/>
        <v>#REF!</v>
      </c>
      <c r="L444" s="17">
        <f t="shared" si="83"/>
        <v>45.583199999999998</v>
      </c>
      <c r="M444" s="18" t="e">
        <f t="shared" si="84"/>
        <v>#REF!</v>
      </c>
      <c r="N444" s="18">
        <f t="shared" si="85"/>
        <v>45</v>
      </c>
      <c r="O444" s="19">
        <v>70</v>
      </c>
      <c r="P444" s="19">
        <v>45</v>
      </c>
      <c r="Q444" s="20" t="e">
        <f t="shared" si="86"/>
        <v>#REF!</v>
      </c>
      <c r="R444" s="23" t="e">
        <f t="shared" si="87"/>
        <v>#REF!</v>
      </c>
    </row>
    <row r="445" spans="1:18" s="3" customFormat="1" ht="13.5">
      <c r="A445" s="3" t="s">
        <v>3859</v>
      </c>
      <c r="B445" s="13">
        <f t="shared" si="81"/>
        <v>4.38</v>
      </c>
      <c r="C445" s="13">
        <v>4380</v>
      </c>
      <c r="D445" s="13"/>
      <c r="E445" s="14" t="s">
        <v>3824</v>
      </c>
      <c r="F445" s="13" t="e">
        <f>#REF!</f>
        <v>#REF!</v>
      </c>
      <c r="G445" s="15" t="e">
        <f>#REF!</f>
        <v>#REF!</v>
      </c>
      <c r="H445" s="16">
        <f t="shared" si="92"/>
        <v>45.583199999999998</v>
      </c>
      <c r="I445" s="16"/>
      <c r="J445" s="16">
        <v>0</v>
      </c>
      <c r="K445" s="17" t="e">
        <f t="shared" si="82"/>
        <v>#REF!</v>
      </c>
      <c r="L445" s="17">
        <f t="shared" si="83"/>
        <v>45.583199999999998</v>
      </c>
      <c r="M445" s="18" t="e">
        <f t="shared" si="84"/>
        <v>#REF!</v>
      </c>
      <c r="N445" s="18">
        <f t="shared" si="85"/>
        <v>45</v>
      </c>
      <c r="O445" s="19">
        <v>70</v>
      </c>
      <c r="P445" s="19">
        <v>45</v>
      </c>
      <c r="Q445" s="20" t="e">
        <f t="shared" si="86"/>
        <v>#REF!</v>
      </c>
      <c r="R445" s="23" t="e">
        <f t="shared" si="87"/>
        <v>#REF!</v>
      </c>
    </row>
    <row r="446" spans="1:18" s="3" customFormat="1" ht="13.5">
      <c r="A446" s="3" t="s">
        <v>3859</v>
      </c>
      <c r="B446" s="13">
        <f t="shared" si="81"/>
        <v>4.3899999999999997</v>
      </c>
      <c r="C446" s="13">
        <v>4390</v>
      </c>
      <c r="D446" s="13"/>
      <c r="E446" s="14" t="s">
        <v>3824</v>
      </c>
      <c r="F446" s="13" t="e">
        <f>#REF!</f>
        <v>#REF!</v>
      </c>
      <c r="G446" s="15" t="e">
        <f>#REF!</f>
        <v>#REF!</v>
      </c>
      <c r="H446" s="16">
        <f t="shared" si="92"/>
        <v>45.583199999999998</v>
      </c>
      <c r="I446" s="16"/>
      <c r="J446" s="16">
        <v>0</v>
      </c>
      <c r="K446" s="17" t="e">
        <f t="shared" si="82"/>
        <v>#REF!</v>
      </c>
      <c r="L446" s="17">
        <f t="shared" si="83"/>
        <v>45.583199999999998</v>
      </c>
      <c r="M446" s="18" t="e">
        <f t="shared" si="84"/>
        <v>#REF!</v>
      </c>
      <c r="N446" s="18">
        <f t="shared" si="85"/>
        <v>45</v>
      </c>
      <c r="O446" s="19">
        <v>70</v>
      </c>
      <c r="P446" s="19">
        <v>45</v>
      </c>
      <c r="Q446" s="20" t="e">
        <f t="shared" si="86"/>
        <v>#REF!</v>
      </c>
      <c r="R446" s="23" t="e">
        <f t="shared" si="87"/>
        <v>#REF!</v>
      </c>
    </row>
    <row r="447" spans="1:18" s="3" customFormat="1" ht="13.5">
      <c r="A447" s="3" t="s">
        <v>3859</v>
      </c>
      <c r="B447" s="13">
        <f t="shared" si="81"/>
        <v>4.4000000000000004</v>
      </c>
      <c r="C447" s="13">
        <v>4400</v>
      </c>
      <c r="D447" s="13"/>
      <c r="E447" s="14" t="s">
        <v>3824</v>
      </c>
      <c r="F447" s="13" t="e">
        <f>#REF!</f>
        <v>#REF!</v>
      </c>
      <c r="G447" s="15" t="e">
        <f>#REF!</f>
        <v>#REF!</v>
      </c>
      <c r="H447" s="16">
        <f t="shared" si="92"/>
        <v>45.583199999999998</v>
      </c>
      <c r="I447" s="16"/>
      <c r="J447" s="16">
        <v>0</v>
      </c>
      <c r="K447" s="17" t="e">
        <f t="shared" si="82"/>
        <v>#REF!</v>
      </c>
      <c r="L447" s="17">
        <f t="shared" si="83"/>
        <v>45.583199999999998</v>
      </c>
      <c r="M447" s="18" t="e">
        <f t="shared" si="84"/>
        <v>#REF!</v>
      </c>
      <c r="N447" s="18">
        <f t="shared" si="85"/>
        <v>45</v>
      </c>
      <c r="O447" s="19">
        <v>70</v>
      </c>
      <c r="P447" s="19">
        <v>45</v>
      </c>
      <c r="Q447" s="20" t="e">
        <f t="shared" si="86"/>
        <v>#REF!</v>
      </c>
      <c r="R447" s="23" t="e">
        <f t="shared" si="87"/>
        <v>#REF!</v>
      </c>
    </row>
    <row r="448" spans="1:18" s="3" customFormat="1" ht="13.5">
      <c r="A448" s="3" t="s">
        <v>3859</v>
      </c>
      <c r="B448" s="13">
        <f t="shared" si="81"/>
        <v>4.41</v>
      </c>
      <c r="C448" s="13">
        <v>4410</v>
      </c>
      <c r="D448" s="13"/>
      <c r="E448" s="14" t="s">
        <v>3824</v>
      </c>
      <c r="F448" s="13" t="e">
        <f>#REF!</f>
        <v>#REF!</v>
      </c>
      <c r="G448" s="15" t="e">
        <f>#REF!</f>
        <v>#REF!</v>
      </c>
      <c r="H448" s="16">
        <f t="shared" si="92"/>
        <v>45.583199999999998</v>
      </c>
      <c r="I448" s="16"/>
      <c r="J448" s="16">
        <v>0</v>
      </c>
      <c r="K448" s="17" t="e">
        <f t="shared" si="82"/>
        <v>#REF!</v>
      </c>
      <c r="L448" s="17">
        <f t="shared" si="83"/>
        <v>45.583199999999998</v>
      </c>
      <c r="M448" s="18" t="e">
        <f t="shared" si="84"/>
        <v>#REF!</v>
      </c>
      <c r="N448" s="18">
        <f t="shared" si="85"/>
        <v>45</v>
      </c>
      <c r="O448" s="19">
        <v>70</v>
      </c>
      <c r="P448" s="19">
        <v>45</v>
      </c>
      <c r="Q448" s="20" t="e">
        <f t="shared" si="86"/>
        <v>#REF!</v>
      </c>
      <c r="R448" s="23" t="e">
        <f t="shared" si="87"/>
        <v>#REF!</v>
      </c>
    </row>
    <row r="449" spans="1:18" s="3" customFormat="1" ht="13.5">
      <c r="A449" s="3" t="s">
        <v>3859</v>
      </c>
      <c r="B449" s="13">
        <f t="shared" si="81"/>
        <v>4.42</v>
      </c>
      <c r="C449" s="13">
        <v>4420</v>
      </c>
      <c r="D449" s="13"/>
      <c r="E449" s="14" t="s">
        <v>3824</v>
      </c>
      <c r="F449" s="13" t="e">
        <f>#REF!</f>
        <v>#REF!</v>
      </c>
      <c r="G449" s="15" t="e">
        <f>#REF!</f>
        <v>#REF!</v>
      </c>
      <c r="H449" s="16">
        <f t="shared" ref="H449:H458" si="93">(5.78*0.2+7.02*0.4+7.89*0.3)*7.2</f>
        <v>45.583199999999998</v>
      </c>
      <c r="I449" s="16"/>
      <c r="J449" s="16">
        <v>0</v>
      </c>
      <c r="K449" s="17" t="e">
        <f t="shared" si="82"/>
        <v>#REF!</v>
      </c>
      <c r="L449" s="17">
        <f t="shared" si="83"/>
        <v>45.583199999999998</v>
      </c>
      <c r="M449" s="18" t="e">
        <f t="shared" si="84"/>
        <v>#REF!</v>
      </c>
      <c r="N449" s="18">
        <f t="shared" si="85"/>
        <v>45</v>
      </c>
      <c r="O449" s="19">
        <v>70</v>
      </c>
      <c r="P449" s="19">
        <v>45</v>
      </c>
      <c r="Q449" s="20" t="e">
        <f t="shared" si="86"/>
        <v>#REF!</v>
      </c>
      <c r="R449" s="23" t="e">
        <f t="shared" si="87"/>
        <v>#REF!</v>
      </c>
    </row>
    <row r="450" spans="1:18" s="3" customFormat="1" ht="13.5">
      <c r="A450" s="3" t="s">
        <v>3859</v>
      </c>
      <c r="B450" s="13">
        <f t="shared" si="81"/>
        <v>4.43</v>
      </c>
      <c r="C450" s="13">
        <v>4430</v>
      </c>
      <c r="D450" s="13"/>
      <c r="E450" s="14" t="s">
        <v>3824</v>
      </c>
      <c r="F450" s="13" t="e">
        <f>#REF!</f>
        <v>#REF!</v>
      </c>
      <c r="G450" s="15" t="e">
        <f>#REF!</f>
        <v>#REF!</v>
      </c>
      <c r="H450" s="16">
        <f t="shared" si="93"/>
        <v>45.583199999999998</v>
      </c>
      <c r="I450" s="16"/>
      <c r="J450" s="16">
        <v>0</v>
      </c>
      <c r="K450" s="17" t="e">
        <f t="shared" si="82"/>
        <v>#REF!</v>
      </c>
      <c r="L450" s="17">
        <f t="shared" si="83"/>
        <v>45.583199999999998</v>
      </c>
      <c r="M450" s="18" t="e">
        <f t="shared" si="84"/>
        <v>#REF!</v>
      </c>
      <c r="N450" s="18">
        <f t="shared" si="85"/>
        <v>45</v>
      </c>
      <c r="O450" s="19">
        <v>70</v>
      </c>
      <c r="P450" s="19">
        <v>45</v>
      </c>
      <c r="Q450" s="20" t="e">
        <f t="shared" si="86"/>
        <v>#REF!</v>
      </c>
      <c r="R450" s="23" t="e">
        <f t="shared" si="87"/>
        <v>#REF!</v>
      </c>
    </row>
    <row r="451" spans="1:18" s="3" customFormat="1" ht="13.5">
      <c r="A451" s="3" t="s">
        <v>3859</v>
      </c>
      <c r="B451" s="13">
        <f t="shared" si="81"/>
        <v>4.4400000000000004</v>
      </c>
      <c r="C451" s="13">
        <v>4440</v>
      </c>
      <c r="D451" s="13"/>
      <c r="E451" s="14" t="s">
        <v>3824</v>
      </c>
      <c r="F451" s="13" t="e">
        <f>#REF!</f>
        <v>#REF!</v>
      </c>
      <c r="G451" s="15" t="e">
        <f>#REF!</f>
        <v>#REF!</v>
      </c>
      <c r="H451" s="16">
        <f t="shared" si="93"/>
        <v>45.583199999999998</v>
      </c>
      <c r="I451" s="16"/>
      <c r="J451" s="16">
        <v>0</v>
      </c>
      <c r="K451" s="17" t="e">
        <f t="shared" si="82"/>
        <v>#REF!</v>
      </c>
      <c r="L451" s="17">
        <f t="shared" si="83"/>
        <v>45.583199999999998</v>
      </c>
      <c r="M451" s="18" t="e">
        <f t="shared" si="84"/>
        <v>#REF!</v>
      </c>
      <c r="N451" s="18">
        <f t="shared" si="85"/>
        <v>45</v>
      </c>
      <c r="O451" s="19">
        <v>70</v>
      </c>
      <c r="P451" s="19">
        <v>45</v>
      </c>
      <c r="Q451" s="20" t="e">
        <f t="shared" si="86"/>
        <v>#REF!</v>
      </c>
      <c r="R451" s="23" t="e">
        <f t="shared" si="87"/>
        <v>#REF!</v>
      </c>
    </row>
    <row r="452" spans="1:18" s="3" customFormat="1" ht="13.5">
      <c r="A452" s="3" t="s">
        <v>3859</v>
      </c>
      <c r="B452" s="13">
        <f t="shared" si="81"/>
        <v>4.45</v>
      </c>
      <c r="C452" s="13">
        <v>4450</v>
      </c>
      <c r="D452" s="13"/>
      <c r="E452" s="14" t="s">
        <v>3824</v>
      </c>
      <c r="F452" s="13" t="e">
        <f>#REF!</f>
        <v>#REF!</v>
      </c>
      <c r="G452" s="15" t="e">
        <f>#REF!</f>
        <v>#REF!</v>
      </c>
      <c r="H452" s="16">
        <f t="shared" si="93"/>
        <v>45.583199999999998</v>
      </c>
      <c r="I452" s="16"/>
      <c r="J452" s="16">
        <v>0</v>
      </c>
      <c r="K452" s="17" t="e">
        <f t="shared" si="82"/>
        <v>#REF!</v>
      </c>
      <c r="L452" s="17">
        <f t="shared" si="83"/>
        <v>45.583199999999998</v>
      </c>
      <c r="M452" s="18" t="e">
        <f t="shared" si="84"/>
        <v>#REF!</v>
      </c>
      <c r="N452" s="18">
        <f t="shared" si="85"/>
        <v>45</v>
      </c>
      <c r="O452" s="19">
        <v>70</v>
      </c>
      <c r="P452" s="19">
        <v>45</v>
      </c>
      <c r="Q452" s="20" t="e">
        <f t="shared" si="86"/>
        <v>#REF!</v>
      </c>
      <c r="R452" s="23" t="e">
        <f t="shared" si="87"/>
        <v>#REF!</v>
      </c>
    </row>
    <row r="453" spans="1:18" s="3" customFormat="1" ht="13.5">
      <c r="A453" s="3" t="s">
        <v>3859</v>
      </c>
      <c r="B453" s="13">
        <f t="shared" si="81"/>
        <v>4.46</v>
      </c>
      <c r="C453" s="13">
        <v>4460</v>
      </c>
      <c r="D453" s="13"/>
      <c r="E453" s="14" t="s">
        <v>3824</v>
      </c>
      <c r="F453" s="13" t="e">
        <f>#REF!</f>
        <v>#REF!</v>
      </c>
      <c r="G453" s="15" t="e">
        <f>#REF!</f>
        <v>#REF!</v>
      </c>
      <c r="H453" s="16">
        <f t="shared" si="93"/>
        <v>45.583199999999998</v>
      </c>
      <c r="I453" s="16"/>
      <c r="J453" s="16">
        <v>0</v>
      </c>
      <c r="K453" s="17" t="e">
        <f t="shared" si="82"/>
        <v>#REF!</v>
      </c>
      <c r="L453" s="17">
        <f t="shared" si="83"/>
        <v>45.583199999999998</v>
      </c>
      <c r="M453" s="18" t="e">
        <f t="shared" si="84"/>
        <v>#REF!</v>
      </c>
      <c r="N453" s="18">
        <f t="shared" si="85"/>
        <v>45</v>
      </c>
      <c r="O453" s="19">
        <v>70</v>
      </c>
      <c r="P453" s="19">
        <v>45</v>
      </c>
      <c r="Q453" s="20" t="e">
        <f t="shared" si="86"/>
        <v>#REF!</v>
      </c>
      <c r="R453" s="23" t="e">
        <f t="shared" si="87"/>
        <v>#REF!</v>
      </c>
    </row>
    <row r="454" spans="1:18" s="3" customFormat="1" ht="13.5">
      <c r="A454" s="3" t="s">
        <v>3859</v>
      </c>
      <c r="B454" s="13">
        <f t="shared" si="81"/>
        <v>4.47</v>
      </c>
      <c r="C454" s="13">
        <v>4470</v>
      </c>
      <c r="D454" s="13"/>
      <c r="E454" s="14" t="s">
        <v>3824</v>
      </c>
      <c r="F454" s="13" t="e">
        <f>#REF!</f>
        <v>#REF!</v>
      </c>
      <c r="G454" s="15" t="e">
        <f>#REF!</f>
        <v>#REF!</v>
      </c>
      <c r="H454" s="16">
        <f t="shared" si="93"/>
        <v>45.583199999999998</v>
      </c>
      <c r="I454" s="16"/>
      <c r="J454" s="16">
        <v>0</v>
      </c>
      <c r="K454" s="17" t="e">
        <f t="shared" si="82"/>
        <v>#REF!</v>
      </c>
      <c r="L454" s="17">
        <f t="shared" si="83"/>
        <v>45.583199999999998</v>
      </c>
      <c r="M454" s="18" t="e">
        <f t="shared" si="84"/>
        <v>#REF!</v>
      </c>
      <c r="N454" s="18">
        <f t="shared" si="85"/>
        <v>45</v>
      </c>
      <c r="O454" s="19">
        <v>70</v>
      </c>
      <c r="P454" s="19">
        <v>45</v>
      </c>
      <c r="Q454" s="20" t="e">
        <f t="shared" si="86"/>
        <v>#REF!</v>
      </c>
      <c r="R454" s="23" t="e">
        <f t="shared" si="87"/>
        <v>#REF!</v>
      </c>
    </row>
    <row r="455" spans="1:18" s="3" customFormat="1" ht="13.5">
      <c r="A455" s="3" t="s">
        <v>3859</v>
      </c>
      <c r="B455" s="13">
        <f t="shared" ref="B455:B507" si="94">C455/1000</f>
        <v>4.4800000000000004</v>
      </c>
      <c r="C455" s="13">
        <v>4480</v>
      </c>
      <c r="D455" s="13"/>
      <c r="E455" s="14" t="s">
        <v>3824</v>
      </c>
      <c r="F455" s="13" t="e">
        <f>#REF!</f>
        <v>#REF!</v>
      </c>
      <c r="G455" s="15" t="e">
        <f>#REF!</f>
        <v>#REF!</v>
      </c>
      <c r="H455" s="16">
        <f t="shared" si="93"/>
        <v>45.583199999999998</v>
      </c>
      <c r="I455" s="16"/>
      <c r="J455" s="16">
        <v>0</v>
      </c>
      <c r="K455" s="17" t="e">
        <f t="shared" ref="K455:K518" si="95">F455+G455</f>
        <v>#REF!</v>
      </c>
      <c r="L455" s="17">
        <f t="shared" ref="L455:L518" si="96">H455+I455+J455</f>
        <v>45.583199999999998</v>
      </c>
      <c r="M455" s="18" t="e">
        <f t="shared" ref="M455:M518" si="97">IF(B455&gt;0.05,((F455+G455)*B455+L455-N455)/B455,((F455+G455)*0.05+L455-N455)/0.05)</f>
        <v>#REF!</v>
      </c>
      <c r="N455" s="18">
        <f t="shared" ref="N455:N518" si="98">P455</f>
        <v>45</v>
      </c>
      <c r="O455" s="19">
        <v>70</v>
      </c>
      <c r="P455" s="19">
        <v>45</v>
      </c>
      <c r="Q455" s="20" t="e">
        <f t="shared" ref="Q455:Q518" si="99">IF(B455&gt;0.05,(O455-K455)*B455+P455-L455,(O455-K455)*0.05+P455-L455)</f>
        <v>#REF!</v>
      </c>
      <c r="R455" s="23" t="e">
        <f t="shared" ref="R455:R518" si="100">IF(B455&gt;0.05,Q455/(K455*B455+L455),Q455/(K455*0.05+L455))</f>
        <v>#REF!</v>
      </c>
    </row>
    <row r="456" spans="1:18" s="3" customFormat="1" ht="13.5">
      <c r="A456" s="3" t="s">
        <v>3859</v>
      </c>
      <c r="B456" s="13">
        <f t="shared" si="94"/>
        <v>4.49</v>
      </c>
      <c r="C456" s="13">
        <v>4490</v>
      </c>
      <c r="D456" s="13"/>
      <c r="E456" s="14" t="s">
        <v>3824</v>
      </c>
      <c r="F456" s="13" t="e">
        <f>#REF!</f>
        <v>#REF!</v>
      </c>
      <c r="G456" s="15" t="e">
        <f>#REF!</f>
        <v>#REF!</v>
      </c>
      <c r="H456" s="16">
        <f t="shared" si="93"/>
        <v>45.583199999999998</v>
      </c>
      <c r="I456" s="16"/>
      <c r="J456" s="16">
        <v>0</v>
      </c>
      <c r="K456" s="17" t="e">
        <f t="shared" si="95"/>
        <v>#REF!</v>
      </c>
      <c r="L456" s="17">
        <f t="shared" si="96"/>
        <v>45.583199999999998</v>
      </c>
      <c r="M456" s="18" t="e">
        <f t="shared" si="97"/>
        <v>#REF!</v>
      </c>
      <c r="N456" s="18">
        <f t="shared" si="98"/>
        <v>45</v>
      </c>
      <c r="O456" s="19">
        <v>70</v>
      </c>
      <c r="P456" s="19">
        <v>45</v>
      </c>
      <c r="Q456" s="20" t="e">
        <f t="shared" si="99"/>
        <v>#REF!</v>
      </c>
      <c r="R456" s="23" t="e">
        <f t="shared" si="100"/>
        <v>#REF!</v>
      </c>
    </row>
    <row r="457" spans="1:18" s="3" customFormat="1" ht="13.5">
      <c r="A457" s="3" t="s">
        <v>3859</v>
      </c>
      <c r="B457" s="13">
        <f t="shared" si="94"/>
        <v>4.5</v>
      </c>
      <c r="C457" s="13">
        <v>4500</v>
      </c>
      <c r="D457" s="13"/>
      <c r="E457" s="14" t="s">
        <v>3824</v>
      </c>
      <c r="F457" s="13" t="e">
        <f>#REF!</f>
        <v>#REF!</v>
      </c>
      <c r="G457" s="15" t="e">
        <f>#REF!</f>
        <v>#REF!</v>
      </c>
      <c r="H457" s="16">
        <f t="shared" si="93"/>
        <v>45.583199999999998</v>
      </c>
      <c r="I457" s="16"/>
      <c r="J457" s="16">
        <v>0</v>
      </c>
      <c r="K457" s="17" t="e">
        <f t="shared" si="95"/>
        <v>#REF!</v>
      </c>
      <c r="L457" s="17">
        <f t="shared" si="96"/>
        <v>45.583199999999998</v>
      </c>
      <c r="M457" s="18" t="e">
        <f t="shared" si="97"/>
        <v>#REF!</v>
      </c>
      <c r="N457" s="18">
        <f t="shared" si="98"/>
        <v>45</v>
      </c>
      <c r="O457" s="19">
        <v>70</v>
      </c>
      <c r="P457" s="19">
        <v>45</v>
      </c>
      <c r="Q457" s="20" t="e">
        <f t="shared" si="99"/>
        <v>#REF!</v>
      </c>
      <c r="R457" s="23" t="e">
        <f t="shared" si="100"/>
        <v>#REF!</v>
      </c>
    </row>
    <row r="458" spans="1:18" s="3" customFormat="1" ht="13.5">
      <c r="A458" s="3" t="s">
        <v>3859</v>
      </c>
      <c r="B458" s="13">
        <f t="shared" si="94"/>
        <v>4.51</v>
      </c>
      <c r="C458" s="13">
        <v>4510</v>
      </c>
      <c r="D458" s="13"/>
      <c r="E458" s="14" t="s">
        <v>3824</v>
      </c>
      <c r="F458" s="13" t="e">
        <f>#REF!</f>
        <v>#REF!</v>
      </c>
      <c r="G458" s="15" t="e">
        <f>#REF!</f>
        <v>#REF!</v>
      </c>
      <c r="H458" s="16">
        <f t="shared" si="93"/>
        <v>45.583199999999998</v>
      </c>
      <c r="I458" s="16"/>
      <c r="J458" s="16">
        <v>0</v>
      </c>
      <c r="K458" s="17" t="e">
        <f t="shared" si="95"/>
        <v>#REF!</v>
      </c>
      <c r="L458" s="17">
        <f t="shared" si="96"/>
        <v>45.583199999999998</v>
      </c>
      <c r="M458" s="18" t="e">
        <f t="shared" si="97"/>
        <v>#REF!</v>
      </c>
      <c r="N458" s="18">
        <f t="shared" si="98"/>
        <v>45</v>
      </c>
      <c r="O458" s="19">
        <v>70</v>
      </c>
      <c r="P458" s="19">
        <v>45</v>
      </c>
      <c r="Q458" s="20" t="e">
        <f t="shared" si="99"/>
        <v>#REF!</v>
      </c>
      <c r="R458" s="23" t="e">
        <f t="shared" si="100"/>
        <v>#REF!</v>
      </c>
    </row>
    <row r="459" spans="1:18" s="3" customFormat="1" ht="13.5">
      <c r="A459" s="3" t="s">
        <v>3859</v>
      </c>
      <c r="B459" s="13">
        <f t="shared" si="94"/>
        <v>4.5199999999999996</v>
      </c>
      <c r="C459" s="13">
        <v>4520</v>
      </c>
      <c r="D459" s="13"/>
      <c r="E459" s="14" t="s">
        <v>3824</v>
      </c>
      <c r="F459" s="13" t="e">
        <f>#REF!</f>
        <v>#REF!</v>
      </c>
      <c r="G459" s="15" t="e">
        <f>#REF!</f>
        <v>#REF!</v>
      </c>
      <c r="H459" s="16">
        <f t="shared" ref="H459:H468" si="101">(5.78*0.2+7.02*0.4+7.89*0.3)*7.2</f>
        <v>45.583199999999998</v>
      </c>
      <c r="I459" s="16"/>
      <c r="J459" s="16">
        <v>0</v>
      </c>
      <c r="K459" s="17" t="e">
        <f t="shared" si="95"/>
        <v>#REF!</v>
      </c>
      <c r="L459" s="17">
        <f t="shared" si="96"/>
        <v>45.583199999999998</v>
      </c>
      <c r="M459" s="18" t="e">
        <f t="shared" si="97"/>
        <v>#REF!</v>
      </c>
      <c r="N459" s="18">
        <f t="shared" si="98"/>
        <v>45</v>
      </c>
      <c r="O459" s="19">
        <v>70</v>
      </c>
      <c r="P459" s="19">
        <v>45</v>
      </c>
      <c r="Q459" s="20" t="e">
        <f t="shared" si="99"/>
        <v>#REF!</v>
      </c>
      <c r="R459" s="23" t="e">
        <f t="shared" si="100"/>
        <v>#REF!</v>
      </c>
    </row>
    <row r="460" spans="1:18" s="3" customFormat="1" ht="13.5">
      <c r="A460" s="3" t="s">
        <v>3859</v>
      </c>
      <c r="B460" s="13">
        <f t="shared" si="94"/>
        <v>4.53</v>
      </c>
      <c r="C460" s="13">
        <v>4530</v>
      </c>
      <c r="D460" s="13"/>
      <c r="E460" s="14" t="s">
        <v>3824</v>
      </c>
      <c r="F460" s="13" t="e">
        <f>#REF!</f>
        <v>#REF!</v>
      </c>
      <c r="G460" s="15" t="e">
        <f>#REF!</f>
        <v>#REF!</v>
      </c>
      <c r="H460" s="16">
        <f t="shared" si="101"/>
        <v>45.583199999999998</v>
      </c>
      <c r="I460" s="16"/>
      <c r="J460" s="16">
        <v>0</v>
      </c>
      <c r="K460" s="17" t="e">
        <f t="shared" si="95"/>
        <v>#REF!</v>
      </c>
      <c r="L460" s="17">
        <f t="shared" si="96"/>
        <v>45.583199999999998</v>
      </c>
      <c r="M460" s="18" t="e">
        <f t="shared" si="97"/>
        <v>#REF!</v>
      </c>
      <c r="N460" s="18">
        <f t="shared" si="98"/>
        <v>45</v>
      </c>
      <c r="O460" s="19">
        <v>70</v>
      </c>
      <c r="P460" s="19">
        <v>45</v>
      </c>
      <c r="Q460" s="20" t="e">
        <f t="shared" si="99"/>
        <v>#REF!</v>
      </c>
      <c r="R460" s="23" t="e">
        <f t="shared" si="100"/>
        <v>#REF!</v>
      </c>
    </row>
    <row r="461" spans="1:18" s="3" customFormat="1" ht="13.5">
      <c r="A461" s="3" t="s">
        <v>3859</v>
      </c>
      <c r="B461" s="13">
        <f t="shared" si="94"/>
        <v>4.54</v>
      </c>
      <c r="C461" s="13">
        <v>4540</v>
      </c>
      <c r="D461" s="13"/>
      <c r="E461" s="14" t="s">
        <v>3824</v>
      </c>
      <c r="F461" s="13" t="e">
        <f>#REF!</f>
        <v>#REF!</v>
      </c>
      <c r="G461" s="15" t="e">
        <f>#REF!</f>
        <v>#REF!</v>
      </c>
      <c r="H461" s="16">
        <f t="shared" si="101"/>
        <v>45.583199999999998</v>
      </c>
      <c r="I461" s="16"/>
      <c r="J461" s="16">
        <v>0</v>
      </c>
      <c r="K461" s="17" t="e">
        <f t="shared" si="95"/>
        <v>#REF!</v>
      </c>
      <c r="L461" s="17">
        <f t="shared" si="96"/>
        <v>45.583199999999998</v>
      </c>
      <c r="M461" s="18" t="e">
        <f t="shared" si="97"/>
        <v>#REF!</v>
      </c>
      <c r="N461" s="18">
        <f t="shared" si="98"/>
        <v>45</v>
      </c>
      <c r="O461" s="19">
        <v>70</v>
      </c>
      <c r="P461" s="19">
        <v>45</v>
      </c>
      <c r="Q461" s="20" t="e">
        <f t="shared" si="99"/>
        <v>#REF!</v>
      </c>
      <c r="R461" s="23" t="e">
        <f t="shared" si="100"/>
        <v>#REF!</v>
      </c>
    </row>
    <row r="462" spans="1:18" s="3" customFormat="1" ht="13.5">
      <c r="A462" s="3" t="s">
        <v>3859</v>
      </c>
      <c r="B462" s="13">
        <f t="shared" si="94"/>
        <v>4.55</v>
      </c>
      <c r="C462" s="13">
        <v>4550</v>
      </c>
      <c r="D462" s="13"/>
      <c r="E462" s="14" t="s">
        <v>3824</v>
      </c>
      <c r="F462" s="13" t="e">
        <f>#REF!</f>
        <v>#REF!</v>
      </c>
      <c r="G462" s="15" t="e">
        <f>#REF!</f>
        <v>#REF!</v>
      </c>
      <c r="H462" s="16">
        <f t="shared" si="101"/>
        <v>45.583199999999998</v>
      </c>
      <c r="I462" s="16"/>
      <c r="J462" s="16">
        <v>0</v>
      </c>
      <c r="K462" s="17" t="e">
        <f t="shared" si="95"/>
        <v>#REF!</v>
      </c>
      <c r="L462" s="17">
        <f t="shared" si="96"/>
        <v>45.583199999999998</v>
      </c>
      <c r="M462" s="18" t="e">
        <f t="shared" si="97"/>
        <v>#REF!</v>
      </c>
      <c r="N462" s="18">
        <f t="shared" si="98"/>
        <v>45</v>
      </c>
      <c r="O462" s="19">
        <v>70</v>
      </c>
      <c r="P462" s="19">
        <v>45</v>
      </c>
      <c r="Q462" s="20" t="e">
        <f t="shared" si="99"/>
        <v>#REF!</v>
      </c>
      <c r="R462" s="23" t="e">
        <f t="shared" si="100"/>
        <v>#REF!</v>
      </c>
    </row>
    <row r="463" spans="1:18" s="3" customFormat="1" ht="13.5">
      <c r="A463" s="3" t="s">
        <v>3859</v>
      </c>
      <c r="B463" s="13">
        <f t="shared" si="94"/>
        <v>4.5599999999999996</v>
      </c>
      <c r="C463" s="13">
        <v>4560</v>
      </c>
      <c r="D463" s="13"/>
      <c r="E463" s="14" t="s">
        <v>3824</v>
      </c>
      <c r="F463" s="13" t="e">
        <f>#REF!</f>
        <v>#REF!</v>
      </c>
      <c r="G463" s="15" t="e">
        <f>#REF!</f>
        <v>#REF!</v>
      </c>
      <c r="H463" s="16">
        <f t="shared" si="101"/>
        <v>45.583199999999998</v>
      </c>
      <c r="I463" s="16"/>
      <c r="J463" s="16">
        <v>0</v>
      </c>
      <c r="K463" s="17" t="e">
        <f t="shared" si="95"/>
        <v>#REF!</v>
      </c>
      <c r="L463" s="17">
        <f t="shared" si="96"/>
        <v>45.583199999999998</v>
      </c>
      <c r="M463" s="18" t="e">
        <f t="shared" si="97"/>
        <v>#REF!</v>
      </c>
      <c r="N463" s="18">
        <f t="shared" si="98"/>
        <v>45</v>
      </c>
      <c r="O463" s="19">
        <v>70</v>
      </c>
      <c r="P463" s="19">
        <v>45</v>
      </c>
      <c r="Q463" s="20" t="e">
        <f t="shared" si="99"/>
        <v>#REF!</v>
      </c>
      <c r="R463" s="23" t="e">
        <f t="shared" si="100"/>
        <v>#REF!</v>
      </c>
    </row>
    <row r="464" spans="1:18" s="3" customFormat="1" ht="13.5">
      <c r="A464" s="3" t="s">
        <v>3859</v>
      </c>
      <c r="B464" s="13">
        <f t="shared" si="94"/>
        <v>4.57</v>
      </c>
      <c r="C464" s="13">
        <v>4570</v>
      </c>
      <c r="D464" s="13"/>
      <c r="E464" s="14" t="s">
        <v>3824</v>
      </c>
      <c r="F464" s="13" t="e">
        <f>#REF!</f>
        <v>#REF!</v>
      </c>
      <c r="G464" s="15" t="e">
        <f>#REF!</f>
        <v>#REF!</v>
      </c>
      <c r="H464" s="16">
        <f t="shared" si="101"/>
        <v>45.583199999999998</v>
      </c>
      <c r="I464" s="16"/>
      <c r="J464" s="16">
        <v>0</v>
      </c>
      <c r="K464" s="17" t="e">
        <f t="shared" si="95"/>
        <v>#REF!</v>
      </c>
      <c r="L464" s="17">
        <f t="shared" si="96"/>
        <v>45.583199999999998</v>
      </c>
      <c r="M464" s="18" t="e">
        <f t="shared" si="97"/>
        <v>#REF!</v>
      </c>
      <c r="N464" s="18">
        <f t="shared" si="98"/>
        <v>45</v>
      </c>
      <c r="O464" s="19">
        <v>70</v>
      </c>
      <c r="P464" s="19">
        <v>45</v>
      </c>
      <c r="Q464" s="20" t="e">
        <f t="shared" si="99"/>
        <v>#REF!</v>
      </c>
      <c r="R464" s="23" t="e">
        <f t="shared" si="100"/>
        <v>#REF!</v>
      </c>
    </row>
    <row r="465" spans="1:18" s="3" customFormat="1" ht="13.5">
      <c r="A465" s="3" t="s">
        <v>3859</v>
      </c>
      <c r="B465" s="13">
        <f t="shared" si="94"/>
        <v>4.58</v>
      </c>
      <c r="C465" s="13">
        <v>4580</v>
      </c>
      <c r="D465" s="13"/>
      <c r="E465" s="14" t="s">
        <v>3824</v>
      </c>
      <c r="F465" s="13" t="e">
        <f>#REF!</f>
        <v>#REF!</v>
      </c>
      <c r="G465" s="15" t="e">
        <f>#REF!</f>
        <v>#REF!</v>
      </c>
      <c r="H465" s="16">
        <f t="shared" si="101"/>
        <v>45.583199999999998</v>
      </c>
      <c r="I465" s="16"/>
      <c r="J465" s="16">
        <v>0</v>
      </c>
      <c r="K465" s="17" t="e">
        <f t="shared" si="95"/>
        <v>#REF!</v>
      </c>
      <c r="L465" s="17">
        <f t="shared" si="96"/>
        <v>45.583199999999998</v>
      </c>
      <c r="M465" s="18" t="e">
        <f t="shared" si="97"/>
        <v>#REF!</v>
      </c>
      <c r="N465" s="18">
        <f t="shared" si="98"/>
        <v>45</v>
      </c>
      <c r="O465" s="19">
        <v>70</v>
      </c>
      <c r="P465" s="19">
        <v>45</v>
      </c>
      <c r="Q465" s="20" t="e">
        <f t="shared" si="99"/>
        <v>#REF!</v>
      </c>
      <c r="R465" s="23" t="e">
        <f t="shared" si="100"/>
        <v>#REF!</v>
      </c>
    </row>
    <row r="466" spans="1:18" s="3" customFormat="1" ht="13.5">
      <c r="A466" s="3" t="s">
        <v>3859</v>
      </c>
      <c r="B466" s="13">
        <f t="shared" si="94"/>
        <v>4.59</v>
      </c>
      <c r="C466" s="13">
        <v>4590</v>
      </c>
      <c r="D466" s="13"/>
      <c r="E466" s="14" t="s">
        <v>3824</v>
      </c>
      <c r="F466" s="13" t="e">
        <f>#REF!</f>
        <v>#REF!</v>
      </c>
      <c r="G466" s="15" t="e">
        <f>#REF!</f>
        <v>#REF!</v>
      </c>
      <c r="H466" s="16">
        <f t="shared" si="101"/>
        <v>45.583199999999998</v>
      </c>
      <c r="I466" s="16"/>
      <c r="J466" s="16">
        <v>0</v>
      </c>
      <c r="K466" s="17" t="e">
        <f t="shared" si="95"/>
        <v>#REF!</v>
      </c>
      <c r="L466" s="17">
        <f t="shared" si="96"/>
        <v>45.583199999999998</v>
      </c>
      <c r="M466" s="18" t="e">
        <f t="shared" si="97"/>
        <v>#REF!</v>
      </c>
      <c r="N466" s="18">
        <f t="shared" si="98"/>
        <v>45</v>
      </c>
      <c r="O466" s="19">
        <v>70</v>
      </c>
      <c r="P466" s="19">
        <v>45</v>
      </c>
      <c r="Q466" s="20" t="e">
        <f t="shared" si="99"/>
        <v>#REF!</v>
      </c>
      <c r="R466" s="23" t="e">
        <f t="shared" si="100"/>
        <v>#REF!</v>
      </c>
    </row>
    <row r="467" spans="1:18" s="3" customFormat="1" ht="13.5">
      <c r="A467" s="3" t="s">
        <v>3859</v>
      </c>
      <c r="B467" s="13">
        <f t="shared" si="94"/>
        <v>4.5999999999999996</v>
      </c>
      <c r="C467" s="13">
        <v>4600</v>
      </c>
      <c r="D467" s="13"/>
      <c r="E467" s="14" t="s">
        <v>3824</v>
      </c>
      <c r="F467" s="13" t="e">
        <f>#REF!</f>
        <v>#REF!</v>
      </c>
      <c r="G467" s="15" t="e">
        <f>#REF!</f>
        <v>#REF!</v>
      </c>
      <c r="H467" s="16">
        <f t="shared" si="101"/>
        <v>45.583199999999998</v>
      </c>
      <c r="I467" s="16"/>
      <c r="J467" s="16">
        <v>0</v>
      </c>
      <c r="K467" s="17" t="e">
        <f t="shared" si="95"/>
        <v>#REF!</v>
      </c>
      <c r="L467" s="17">
        <f t="shared" si="96"/>
        <v>45.583199999999998</v>
      </c>
      <c r="M467" s="18" t="e">
        <f t="shared" si="97"/>
        <v>#REF!</v>
      </c>
      <c r="N467" s="18">
        <f t="shared" si="98"/>
        <v>45</v>
      </c>
      <c r="O467" s="19">
        <v>70</v>
      </c>
      <c r="P467" s="19">
        <v>45</v>
      </c>
      <c r="Q467" s="20" t="e">
        <f t="shared" si="99"/>
        <v>#REF!</v>
      </c>
      <c r="R467" s="23" t="e">
        <f t="shared" si="100"/>
        <v>#REF!</v>
      </c>
    </row>
    <row r="468" spans="1:18" s="3" customFormat="1" ht="13.5">
      <c r="A468" s="3" t="s">
        <v>3859</v>
      </c>
      <c r="B468" s="13">
        <f t="shared" si="94"/>
        <v>4.6100000000000003</v>
      </c>
      <c r="C468" s="13">
        <v>4610</v>
      </c>
      <c r="D468" s="13"/>
      <c r="E468" s="14" t="s">
        <v>3824</v>
      </c>
      <c r="F468" s="13" t="e">
        <f>#REF!</f>
        <v>#REF!</v>
      </c>
      <c r="G468" s="15" t="e">
        <f>#REF!</f>
        <v>#REF!</v>
      </c>
      <c r="H468" s="16">
        <f t="shared" si="101"/>
        <v>45.583199999999998</v>
      </c>
      <c r="I468" s="16"/>
      <c r="J468" s="16">
        <v>0</v>
      </c>
      <c r="K468" s="17" t="e">
        <f t="shared" si="95"/>
        <v>#REF!</v>
      </c>
      <c r="L468" s="17">
        <f t="shared" si="96"/>
        <v>45.583199999999998</v>
      </c>
      <c r="M468" s="18" t="e">
        <f t="shared" si="97"/>
        <v>#REF!</v>
      </c>
      <c r="N468" s="18">
        <f t="shared" si="98"/>
        <v>45</v>
      </c>
      <c r="O468" s="19">
        <v>70</v>
      </c>
      <c r="P468" s="19">
        <v>45</v>
      </c>
      <c r="Q468" s="20" t="e">
        <f t="shared" si="99"/>
        <v>#REF!</v>
      </c>
      <c r="R468" s="23" t="e">
        <f t="shared" si="100"/>
        <v>#REF!</v>
      </c>
    </row>
    <row r="469" spans="1:18" s="3" customFormat="1" ht="13.5">
      <c r="A469" s="3" t="s">
        <v>3859</v>
      </c>
      <c r="B469" s="13">
        <f t="shared" si="94"/>
        <v>4.62</v>
      </c>
      <c r="C469" s="13">
        <v>4620</v>
      </c>
      <c r="D469" s="13"/>
      <c r="E469" s="14" t="s">
        <v>3824</v>
      </c>
      <c r="F469" s="13" t="e">
        <f>#REF!</f>
        <v>#REF!</v>
      </c>
      <c r="G469" s="15" t="e">
        <f>#REF!</f>
        <v>#REF!</v>
      </c>
      <c r="H469" s="16">
        <f t="shared" ref="H469:H478" si="102">(5.78*0.2+7.02*0.4+7.89*0.3)*7.2</f>
        <v>45.583199999999998</v>
      </c>
      <c r="I469" s="16"/>
      <c r="J469" s="16">
        <v>0</v>
      </c>
      <c r="K469" s="17" t="e">
        <f t="shared" si="95"/>
        <v>#REF!</v>
      </c>
      <c r="L469" s="17">
        <f t="shared" si="96"/>
        <v>45.583199999999998</v>
      </c>
      <c r="M469" s="18" t="e">
        <f t="shared" si="97"/>
        <v>#REF!</v>
      </c>
      <c r="N469" s="18">
        <f t="shared" si="98"/>
        <v>45</v>
      </c>
      <c r="O469" s="19">
        <v>70</v>
      </c>
      <c r="P469" s="19">
        <v>45</v>
      </c>
      <c r="Q469" s="20" t="e">
        <f t="shared" si="99"/>
        <v>#REF!</v>
      </c>
      <c r="R469" s="23" t="e">
        <f t="shared" si="100"/>
        <v>#REF!</v>
      </c>
    </row>
    <row r="470" spans="1:18" s="3" customFormat="1" ht="13.5">
      <c r="A470" s="3" t="s">
        <v>3859</v>
      </c>
      <c r="B470" s="13">
        <f t="shared" si="94"/>
        <v>4.63</v>
      </c>
      <c r="C470" s="13">
        <v>4630</v>
      </c>
      <c r="D470" s="13"/>
      <c r="E470" s="14" t="s">
        <v>3824</v>
      </c>
      <c r="F470" s="13" t="e">
        <f>#REF!</f>
        <v>#REF!</v>
      </c>
      <c r="G470" s="15" t="e">
        <f>#REF!</f>
        <v>#REF!</v>
      </c>
      <c r="H470" s="16">
        <f t="shared" si="102"/>
        <v>45.583199999999998</v>
      </c>
      <c r="I470" s="16"/>
      <c r="J470" s="16">
        <v>0</v>
      </c>
      <c r="K470" s="17" t="e">
        <f t="shared" si="95"/>
        <v>#REF!</v>
      </c>
      <c r="L470" s="17">
        <f t="shared" si="96"/>
        <v>45.583199999999998</v>
      </c>
      <c r="M470" s="18" t="e">
        <f t="shared" si="97"/>
        <v>#REF!</v>
      </c>
      <c r="N470" s="18">
        <f t="shared" si="98"/>
        <v>45</v>
      </c>
      <c r="O470" s="19">
        <v>70</v>
      </c>
      <c r="P470" s="19">
        <v>45</v>
      </c>
      <c r="Q470" s="20" t="e">
        <f t="shared" si="99"/>
        <v>#REF!</v>
      </c>
      <c r="R470" s="23" t="e">
        <f t="shared" si="100"/>
        <v>#REF!</v>
      </c>
    </row>
    <row r="471" spans="1:18" s="3" customFormat="1" ht="13.5">
      <c r="A471" s="3" t="s">
        <v>3859</v>
      </c>
      <c r="B471" s="13">
        <f t="shared" si="94"/>
        <v>4.6399999999999997</v>
      </c>
      <c r="C471" s="13">
        <v>4640</v>
      </c>
      <c r="D471" s="13"/>
      <c r="E471" s="14" t="s">
        <v>3824</v>
      </c>
      <c r="F471" s="13" t="e">
        <f>#REF!</f>
        <v>#REF!</v>
      </c>
      <c r="G471" s="15" t="e">
        <f>#REF!</f>
        <v>#REF!</v>
      </c>
      <c r="H471" s="16">
        <f t="shared" si="102"/>
        <v>45.583199999999998</v>
      </c>
      <c r="I471" s="16"/>
      <c r="J471" s="16">
        <v>0</v>
      </c>
      <c r="K471" s="17" t="e">
        <f t="shared" si="95"/>
        <v>#REF!</v>
      </c>
      <c r="L471" s="17">
        <f t="shared" si="96"/>
        <v>45.583199999999998</v>
      </c>
      <c r="M471" s="18" t="e">
        <f t="shared" si="97"/>
        <v>#REF!</v>
      </c>
      <c r="N471" s="18">
        <f t="shared" si="98"/>
        <v>45</v>
      </c>
      <c r="O471" s="19">
        <v>70</v>
      </c>
      <c r="P471" s="19">
        <v>45</v>
      </c>
      <c r="Q471" s="20" t="e">
        <f t="shared" si="99"/>
        <v>#REF!</v>
      </c>
      <c r="R471" s="23" t="e">
        <f t="shared" si="100"/>
        <v>#REF!</v>
      </c>
    </row>
    <row r="472" spans="1:18" s="3" customFormat="1" ht="13.5">
      <c r="A472" s="3" t="s">
        <v>3859</v>
      </c>
      <c r="B472" s="13">
        <f t="shared" si="94"/>
        <v>4.6500000000000004</v>
      </c>
      <c r="C472" s="13">
        <v>4650</v>
      </c>
      <c r="D472" s="13"/>
      <c r="E472" s="14" t="s">
        <v>3824</v>
      </c>
      <c r="F472" s="13" t="e">
        <f>#REF!</f>
        <v>#REF!</v>
      </c>
      <c r="G472" s="15" t="e">
        <f>#REF!</f>
        <v>#REF!</v>
      </c>
      <c r="H472" s="16">
        <f t="shared" si="102"/>
        <v>45.583199999999998</v>
      </c>
      <c r="I472" s="16"/>
      <c r="J472" s="16">
        <v>0</v>
      </c>
      <c r="K472" s="17" t="e">
        <f t="shared" si="95"/>
        <v>#REF!</v>
      </c>
      <c r="L472" s="17">
        <f t="shared" si="96"/>
        <v>45.583199999999998</v>
      </c>
      <c r="M472" s="18" t="e">
        <f t="shared" si="97"/>
        <v>#REF!</v>
      </c>
      <c r="N472" s="18">
        <f t="shared" si="98"/>
        <v>45</v>
      </c>
      <c r="O472" s="19">
        <v>70</v>
      </c>
      <c r="P472" s="19">
        <v>45</v>
      </c>
      <c r="Q472" s="20" t="e">
        <f t="shared" si="99"/>
        <v>#REF!</v>
      </c>
      <c r="R472" s="23" t="e">
        <f t="shared" si="100"/>
        <v>#REF!</v>
      </c>
    </row>
    <row r="473" spans="1:18" s="3" customFormat="1" ht="13.5">
      <c r="A473" s="3" t="s">
        <v>3859</v>
      </c>
      <c r="B473" s="13">
        <f t="shared" si="94"/>
        <v>4.66</v>
      </c>
      <c r="C473" s="13">
        <v>4660</v>
      </c>
      <c r="D473" s="13"/>
      <c r="E473" s="14" t="s">
        <v>3824</v>
      </c>
      <c r="F473" s="13" t="e">
        <f>#REF!</f>
        <v>#REF!</v>
      </c>
      <c r="G473" s="15" t="e">
        <f>#REF!</f>
        <v>#REF!</v>
      </c>
      <c r="H473" s="16">
        <f t="shared" si="102"/>
        <v>45.583199999999998</v>
      </c>
      <c r="I473" s="16"/>
      <c r="J473" s="16">
        <v>0</v>
      </c>
      <c r="K473" s="17" t="e">
        <f t="shared" si="95"/>
        <v>#REF!</v>
      </c>
      <c r="L473" s="17">
        <f t="shared" si="96"/>
        <v>45.583199999999998</v>
      </c>
      <c r="M473" s="18" t="e">
        <f t="shared" si="97"/>
        <v>#REF!</v>
      </c>
      <c r="N473" s="18">
        <f t="shared" si="98"/>
        <v>45</v>
      </c>
      <c r="O473" s="19">
        <v>70</v>
      </c>
      <c r="P473" s="19">
        <v>45</v>
      </c>
      <c r="Q473" s="20" t="e">
        <f t="shared" si="99"/>
        <v>#REF!</v>
      </c>
      <c r="R473" s="23" t="e">
        <f t="shared" si="100"/>
        <v>#REF!</v>
      </c>
    </row>
    <row r="474" spans="1:18" s="3" customFormat="1" ht="13.5">
      <c r="A474" s="3" t="s">
        <v>3859</v>
      </c>
      <c r="B474" s="13">
        <f t="shared" si="94"/>
        <v>4.67</v>
      </c>
      <c r="C474" s="13">
        <v>4670</v>
      </c>
      <c r="D474" s="13"/>
      <c r="E474" s="14" t="s">
        <v>3824</v>
      </c>
      <c r="F474" s="13" t="e">
        <f>#REF!</f>
        <v>#REF!</v>
      </c>
      <c r="G474" s="15" t="e">
        <f>#REF!</f>
        <v>#REF!</v>
      </c>
      <c r="H474" s="16">
        <f t="shared" si="102"/>
        <v>45.583199999999998</v>
      </c>
      <c r="I474" s="16"/>
      <c r="J474" s="16">
        <v>0</v>
      </c>
      <c r="K474" s="17" t="e">
        <f t="shared" si="95"/>
        <v>#REF!</v>
      </c>
      <c r="L474" s="17">
        <f t="shared" si="96"/>
        <v>45.583199999999998</v>
      </c>
      <c r="M474" s="18" t="e">
        <f t="shared" si="97"/>
        <v>#REF!</v>
      </c>
      <c r="N474" s="18">
        <f t="shared" si="98"/>
        <v>45</v>
      </c>
      <c r="O474" s="19">
        <v>70</v>
      </c>
      <c r="P474" s="19">
        <v>45</v>
      </c>
      <c r="Q474" s="20" t="e">
        <f t="shared" si="99"/>
        <v>#REF!</v>
      </c>
      <c r="R474" s="23" t="e">
        <f t="shared" si="100"/>
        <v>#REF!</v>
      </c>
    </row>
    <row r="475" spans="1:18" s="3" customFormat="1" ht="13.5">
      <c r="A475" s="3" t="s">
        <v>3859</v>
      </c>
      <c r="B475" s="13">
        <f t="shared" si="94"/>
        <v>4.68</v>
      </c>
      <c r="C475" s="13">
        <v>4680</v>
      </c>
      <c r="D475" s="13"/>
      <c r="E475" s="14" t="s">
        <v>3824</v>
      </c>
      <c r="F475" s="13" t="e">
        <f>#REF!</f>
        <v>#REF!</v>
      </c>
      <c r="G475" s="15" t="e">
        <f>#REF!</f>
        <v>#REF!</v>
      </c>
      <c r="H475" s="16">
        <f t="shared" si="102"/>
        <v>45.583199999999998</v>
      </c>
      <c r="I475" s="16"/>
      <c r="J475" s="16">
        <v>0</v>
      </c>
      <c r="K475" s="17" t="e">
        <f t="shared" si="95"/>
        <v>#REF!</v>
      </c>
      <c r="L475" s="17">
        <f t="shared" si="96"/>
        <v>45.583199999999998</v>
      </c>
      <c r="M475" s="18" t="e">
        <f t="shared" si="97"/>
        <v>#REF!</v>
      </c>
      <c r="N475" s="18">
        <f t="shared" si="98"/>
        <v>45</v>
      </c>
      <c r="O475" s="19">
        <v>70</v>
      </c>
      <c r="P475" s="19">
        <v>45</v>
      </c>
      <c r="Q475" s="20" t="e">
        <f t="shared" si="99"/>
        <v>#REF!</v>
      </c>
      <c r="R475" s="23" t="e">
        <f t="shared" si="100"/>
        <v>#REF!</v>
      </c>
    </row>
    <row r="476" spans="1:18" s="3" customFormat="1" ht="13.5">
      <c r="A476" s="3" t="s">
        <v>3859</v>
      </c>
      <c r="B476" s="13">
        <f t="shared" si="94"/>
        <v>4.6900000000000004</v>
      </c>
      <c r="C476" s="13">
        <v>4690</v>
      </c>
      <c r="D476" s="13"/>
      <c r="E476" s="14" t="s">
        <v>3824</v>
      </c>
      <c r="F476" s="13" t="e">
        <f>#REF!</f>
        <v>#REF!</v>
      </c>
      <c r="G476" s="15" t="e">
        <f>#REF!</f>
        <v>#REF!</v>
      </c>
      <c r="H476" s="16">
        <f t="shared" si="102"/>
        <v>45.583199999999998</v>
      </c>
      <c r="I476" s="16"/>
      <c r="J476" s="16">
        <v>0</v>
      </c>
      <c r="K476" s="17" t="e">
        <f t="shared" si="95"/>
        <v>#REF!</v>
      </c>
      <c r="L476" s="17">
        <f t="shared" si="96"/>
        <v>45.583199999999998</v>
      </c>
      <c r="M476" s="18" t="e">
        <f t="shared" si="97"/>
        <v>#REF!</v>
      </c>
      <c r="N476" s="18">
        <f t="shared" si="98"/>
        <v>45</v>
      </c>
      <c r="O476" s="19">
        <v>70</v>
      </c>
      <c r="P476" s="19">
        <v>45</v>
      </c>
      <c r="Q476" s="20" t="e">
        <f t="shared" si="99"/>
        <v>#REF!</v>
      </c>
      <c r="R476" s="23" t="e">
        <f t="shared" si="100"/>
        <v>#REF!</v>
      </c>
    </row>
    <row r="477" spans="1:18" s="3" customFormat="1" ht="13.5">
      <c r="A477" s="3" t="s">
        <v>3859</v>
      </c>
      <c r="B477" s="13">
        <f t="shared" si="94"/>
        <v>4.7</v>
      </c>
      <c r="C477" s="13">
        <v>4700</v>
      </c>
      <c r="D477" s="13"/>
      <c r="E477" s="14" t="s">
        <v>3824</v>
      </c>
      <c r="F477" s="13" t="e">
        <f>#REF!</f>
        <v>#REF!</v>
      </c>
      <c r="G477" s="15" t="e">
        <f>#REF!</f>
        <v>#REF!</v>
      </c>
      <c r="H477" s="16">
        <f t="shared" si="102"/>
        <v>45.583199999999998</v>
      </c>
      <c r="I477" s="16"/>
      <c r="J477" s="16">
        <v>0</v>
      </c>
      <c r="K477" s="17" t="e">
        <f t="shared" si="95"/>
        <v>#REF!</v>
      </c>
      <c r="L477" s="17">
        <f t="shared" si="96"/>
        <v>45.583199999999998</v>
      </c>
      <c r="M477" s="18" t="e">
        <f t="shared" si="97"/>
        <v>#REF!</v>
      </c>
      <c r="N477" s="18">
        <f t="shared" si="98"/>
        <v>45</v>
      </c>
      <c r="O477" s="19">
        <v>70</v>
      </c>
      <c r="P477" s="19">
        <v>45</v>
      </c>
      <c r="Q477" s="20" t="e">
        <f t="shared" si="99"/>
        <v>#REF!</v>
      </c>
      <c r="R477" s="23" t="e">
        <f t="shared" si="100"/>
        <v>#REF!</v>
      </c>
    </row>
    <row r="478" spans="1:18" s="3" customFormat="1" ht="13.5">
      <c r="A478" s="3" t="s">
        <v>3859</v>
      </c>
      <c r="B478" s="13">
        <f t="shared" si="94"/>
        <v>4.71</v>
      </c>
      <c r="C478" s="13">
        <v>4710</v>
      </c>
      <c r="D478" s="13"/>
      <c r="E478" s="14" t="s">
        <v>3824</v>
      </c>
      <c r="F478" s="13" t="e">
        <f>#REF!</f>
        <v>#REF!</v>
      </c>
      <c r="G478" s="15" t="e">
        <f>#REF!</f>
        <v>#REF!</v>
      </c>
      <c r="H478" s="16">
        <f t="shared" si="102"/>
        <v>45.583199999999998</v>
      </c>
      <c r="I478" s="16"/>
      <c r="J478" s="16">
        <v>0</v>
      </c>
      <c r="K478" s="17" t="e">
        <f t="shared" si="95"/>
        <v>#REF!</v>
      </c>
      <c r="L478" s="17">
        <f t="shared" si="96"/>
        <v>45.583199999999998</v>
      </c>
      <c r="M478" s="18" t="e">
        <f t="shared" si="97"/>
        <v>#REF!</v>
      </c>
      <c r="N478" s="18">
        <f t="shared" si="98"/>
        <v>45</v>
      </c>
      <c r="O478" s="19">
        <v>70</v>
      </c>
      <c r="P478" s="19">
        <v>45</v>
      </c>
      <c r="Q478" s="20" t="e">
        <f t="shared" si="99"/>
        <v>#REF!</v>
      </c>
      <c r="R478" s="23" t="e">
        <f t="shared" si="100"/>
        <v>#REF!</v>
      </c>
    </row>
    <row r="479" spans="1:18" s="3" customFormat="1" ht="13.5">
      <c r="A479" s="3" t="s">
        <v>3859</v>
      </c>
      <c r="B479" s="13">
        <f t="shared" si="94"/>
        <v>4.72</v>
      </c>
      <c r="C479" s="13">
        <v>4720</v>
      </c>
      <c r="D479" s="13"/>
      <c r="E479" s="14" t="s">
        <v>3824</v>
      </c>
      <c r="F479" s="13" t="e">
        <f>#REF!</f>
        <v>#REF!</v>
      </c>
      <c r="G479" s="15" t="e">
        <f>#REF!</f>
        <v>#REF!</v>
      </c>
      <c r="H479" s="16">
        <f t="shared" ref="H479:H488" si="103">(5.78*0.2+7.02*0.4+7.89*0.3)*7.2</f>
        <v>45.583199999999998</v>
      </c>
      <c r="I479" s="16"/>
      <c r="J479" s="16">
        <v>0</v>
      </c>
      <c r="K479" s="17" t="e">
        <f t="shared" si="95"/>
        <v>#REF!</v>
      </c>
      <c r="L479" s="17">
        <f t="shared" si="96"/>
        <v>45.583199999999998</v>
      </c>
      <c r="M479" s="18" t="e">
        <f t="shared" si="97"/>
        <v>#REF!</v>
      </c>
      <c r="N479" s="18">
        <f t="shared" si="98"/>
        <v>45</v>
      </c>
      <c r="O479" s="19">
        <v>70</v>
      </c>
      <c r="P479" s="19">
        <v>45</v>
      </c>
      <c r="Q479" s="20" t="e">
        <f t="shared" si="99"/>
        <v>#REF!</v>
      </c>
      <c r="R479" s="23" t="e">
        <f t="shared" si="100"/>
        <v>#REF!</v>
      </c>
    </row>
    <row r="480" spans="1:18" s="3" customFormat="1" ht="13.5">
      <c r="A480" s="3" t="s">
        <v>3859</v>
      </c>
      <c r="B480" s="13">
        <f t="shared" si="94"/>
        <v>4.7300000000000004</v>
      </c>
      <c r="C480" s="13">
        <v>4730</v>
      </c>
      <c r="D480" s="13"/>
      <c r="E480" s="14" t="s">
        <v>3824</v>
      </c>
      <c r="F480" s="13" t="e">
        <f>#REF!</f>
        <v>#REF!</v>
      </c>
      <c r="G480" s="15" t="e">
        <f>#REF!</f>
        <v>#REF!</v>
      </c>
      <c r="H480" s="16">
        <f t="shared" si="103"/>
        <v>45.583199999999998</v>
      </c>
      <c r="I480" s="16"/>
      <c r="J480" s="16">
        <v>0</v>
      </c>
      <c r="K480" s="17" t="e">
        <f t="shared" si="95"/>
        <v>#REF!</v>
      </c>
      <c r="L480" s="17">
        <f t="shared" si="96"/>
        <v>45.583199999999998</v>
      </c>
      <c r="M480" s="18" t="e">
        <f t="shared" si="97"/>
        <v>#REF!</v>
      </c>
      <c r="N480" s="18">
        <f t="shared" si="98"/>
        <v>45</v>
      </c>
      <c r="O480" s="19">
        <v>70</v>
      </c>
      <c r="P480" s="19">
        <v>45</v>
      </c>
      <c r="Q480" s="20" t="e">
        <f t="shared" si="99"/>
        <v>#REF!</v>
      </c>
      <c r="R480" s="23" t="e">
        <f t="shared" si="100"/>
        <v>#REF!</v>
      </c>
    </row>
    <row r="481" spans="1:18" s="3" customFormat="1" ht="13.5">
      <c r="A481" s="3" t="s">
        <v>3859</v>
      </c>
      <c r="B481" s="13">
        <f t="shared" si="94"/>
        <v>4.74</v>
      </c>
      <c r="C481" s="13">
        <v>4740</v>
      </c>
      <c r="D481" s="13"/>
      <c r="E481" s="14" t="s">
        <v>3824</v>
      </c>
      <c r="F481" s="13" t="e">
        <f>#REF!</f>
        <v>#REF!</v>
      </c>
      <c r="G481" s="15" t="e">
        <f>#REF!</f>
        <v>#REF!</v>
      </c>
      <c r="H481" s="16">
        <f t="shared" si="103"/>
        <v>45.583199999999998</v>
      </c>
      <c r="I481" s="16"/>
      <c r="J481" s="16">
        <v>0</v>
      </c>
      <c r="K481" s="17" t="e">
        <f t="shared" si="95"/>
        <v>#REF!</v>
      </c>
      <c r="L481" s="17">
        <f t="shared" si="96"/>
        <v>45.583199999999998</v>
      </c>
      <c r="M481" s="18" t="e">
        <f t="shared" si="97"/>
        <v>#REF!</v>
      </c>
      <c r="N481" s="18">
        <f t="shared" si="98"/>
        <v>45</v>
      </c>
      <c r="O481" s="19">
        <v>70</v>
      </c>
      <c r="P481" s="19">
        <v>45</v>
      </c>
      <c r="Q481" s="20" t="e">
        <f t="shared" si="99"/>
        <v>#REF!</v>
      </c>
      <c r="R481" s="23" t="e">
        <f t="shared" si="100"/>
        <v>#REF!</v>
      </c>
    </row>
    <row r="482" spans="1:18" s="3" customFormat="1" ht="13.5">
      <c r="A482" s="3" t="s">
        <v>3859</v>
      </c>
      <c r="B482" s="13">
        <f t="shared" si="94"/>
        <v>4.75</v>
      </c>
      <c r="C482" s="13">
        <v>4750</v>
      </c>
      <c r="D482" s="13"/>
      <c r="E482" s="14" t="s">
        <v>3824</v>
      </c>
      <c r="F482" s="13" t="e">
        <f>#REF!</f>
        <v>#REF!</v>
      </c>
      <c r="G482" s="15" t="e">
        <f>#REF!</f>
        <v>#REF!</v>
      </c>
      <c r="H482" s="16">
        <f t="shared" si="103"/>
        <v>45.583199999999998</v>
      </c>
      <c r="I482" s="16"/>
      <c r="J482" s="16">
        <v>0</v>
      </c>
      <c r="K482" s="17" t="e">
        <f t="shared" si="95"/>
        <v>#REF!</v>
      </c>
      <c r="L482" s="17">
        <f t="shared" si="96"/>
        <v>45.583199999999998</v>
      </c>
      <c r="M482" s="18" t="e">
        <f t="shared" si="97"/>
        <v>#REF!</v>
      </c>
      <c r="N482" s="18">
        <f t="shared" si="98"/>
        <v>45</v>
      </c>
      <c r="O482" s="19">
        <v>70</v>
      </c>
      <c r="P482" s="19">
        <v>45</v>
      </c>
      <c r="Q482" s="20" t="e">
        <f t="shared" si="99"/>
        <v>#REF!</v>
      </c>
      <c r="R482" s="23" t="e">
        <f t="shared" si="100"/>
        <v>#REF!</v>
      </c>
    </row>
    <row r="483" spans="1:18" s="3" customFormat="1" ht="13.5">
      <c r="A483" s="3" t="s">
        <v>3859</v>
      </c>
      <c r="B483" s="13">
        <f t="shared" si="94"/>
        <v>4.76</v>
      </c>
      <c r="C483" s="13">
        <v>4760</v>
      </c>
      <c r="D483" s="13"/>
      <c r="E483" s="14" t="s">
        <v>3824</v>
      </c>
      <c r="F483" s="13" t="e">
        <f>#REF!</f>
        <v>#REF!</v>
      </c>
      <c r="G483" s="15" t="e">
        <f>#REF!</f>
        <v>#REF!</v>
      </c>
      <c r="H483" s="16">
        <f t="shared" si="103"/>
        <v>45.583199999999998</v>
      </c>
      <c r="I483" s="16"/>
      <c r="J483" s="16">
        <v>0</v>
      </c>
      <c r="K483" s="17" t="e">
        <f t="shared" si="95"/>
        <v>#REF!</v>
      </c>
      <c r="L483" s="17">
        <f t="shared" si="96"/>
        <v>45.583199999999998</v>
      </c>
      <c r="M483" s="18" t="e">
        <f t="shared" si="97"/>
        <v>#REF!</v>
      </c>
      <c r="N483" s="18">
        <f t="shared" si="98"/>
        <v>45</v>
      </c>
      <c r="O483" s="19">
        <v>70</v>
      </c>
      <c r="P483" s="19">
        <v>45</v>
      </c>
      <c r="Q483" s="20" t="e">
        <f t="shared" si="99"/>
        <v>#REF!</v>
      </c>
      <c r="R483" s="23" t="e">
        <f t="shared" si="100"/>
        <v>#REF!</v>
      </c>
    </row>
    <row r="484" spans="1:18" s="3" customFormat="1" ht="13.5">
      <c r="A484" s="3" t="s">
        <v>3859</v>
      </c>
      <c r="B484" s="13">
        <f t="shared" si="94"/>
        <v>4.7699999999999996</v>
      </c>
      <c r="C484" s="13">
        <v>4770</v>
      </c>
      <c r="D484" s="13"/>
      <c r="E484" s="14" t="s">
        <v>3824</v>
      </c>
      <c r="F484" s="13" t="e">
        <f>#REF!</f>
        <v>#REF!</v>
      </c>
      <c r="G484" s="15" t="e">
        <f>#REF!</f>
        <v>#REF!</v>
      </c>
      <c r="H484" s="16">
        <f t="shared" si="103"/>
        <v>45.583199999999998</v>
      </c>
      <c r="I484" s="16"/>
      <c r="J484" s="16">
        <v>0</v>
      </c>
      <c r="K484" s="17" t="e">
        <f t="shared" si="95"/>
        <v>#REF!</v>
      </c>
      <c r="L484" s="17">
        <f t="shared" si="96"/>
        <v>45.583199999999998</v>
      </c>
      <c r="M484" s="18" t="e">
        <f t="shared" si="97"/>
        <v>#REF!</v>
      </c>
      <c r="N484" s="18">
        <f t="shared" si="98"/>
        <v>45</v>
      </c>
      <c r="O484" s="19">
        <v>70</v>
      </c>
      <c r="P484" s="19">
        <v>45</v>
      </c>
      <c r="Q484" s="20" t="e">
        <f t="shared" si="99"/>
        <v>#REF!</v>
      </c>
      <c r="R484" s="23" t="e">
        <f t="shared" si="100"/>
        <v>#REF!</v>
      </c>
    </row>
    <row r="485" spans="1:18" s="3" customFormat="1" ht="13.5">
      <c r="A485" s="3" t="s">
        <v>3859</v>
      </c>
      <c r="B485" s="13">
        <f t="shared" si="94"/>
        <v>4.78</v>
      </c>
      <c r="C485" s="13">
        <v>4780</v>
      </c>
      <c r="D485" s="13"/>
      <c r="E485" s="14" t="s">
        <v>3824</v>
      </c>
      <c r="F485" s="13" t="e">
        <f>#REF!</f>
        <v>#REF!</v>
      </c>
      <c r="G485" s="15" t="e">
        <f>#REF!</f>
        <v>#REF!</v>
      </c>
      <c r="H485" s="16">
        <f t="shared" si="103"/>
        <v>45.583199999999998</v>
      </c>
      <c r="I485" s="16"/>
      <c r="J485" s="16">
        <v>0</v>
      </c>
      <c r="K485" s="17" t="e">
        <f t="shared" si="95"/>
        <v>#REF!</v>
      </c>
      <c r="L485" s="17">
        <f t="shared" si="96"/>
        <v>45.583199999999998</v>
      </c>
      <c r="M485" s="18" t="e">
        <f t="shared" si="97"/>
        <v>#REF!</v>
      </c>
      <c r="N485" s="18">
        <f t="shared" si="98"/>
        <v>45</v>
      </c>
      <c r="O485" s="19">
        <v>70</v>
      </c>
      <c r="P485" s="19">
        <v>45</v>
      </c>
      <c r="Q485" s="20" t="e">
        <f t="shared" si="99"/>
        <v>#REF!</v>
      </c>
      <c r="R485" s="23" t="e">
        <f t="shared" si="100"/>
        <v>#REF!</v>
      </c>
    </row>
    <row r="486" spans="1:18" s="3" customFormat="1" ht="13.5">
      <c r="A486" s="3" t="s">
        <v>3859</v>
      </c>
      <c r="B486" s="13">
        <f t="shared" si="94"/>
        <v>4.79</v>
      </c>
      <c r="C486" s="13">
        <v>4790</v>
      </c>
      <c r="D486" s="13"/>
      <c r="E486" s="14" t="s">
        <v>3824</v>
      </c>
      <c r="F486" s="13" t="e">
        <f>#REF!</f>
        <v>#REF!</v>
      </c>
      <c r="G486" s="15" t="e">
        <f>#REF!</f>
        <v>#REF!</v>
      </c>
      <c r="H486" s="16">
        <f t="shared" si="103"/>
        <v>45.583199999999998</v>
      </c>
      <c r="I486" s="16"/>
      <c r="J486" s="16">
        <v>0</v>
      </c>
      <c r="K486" s="17" t="e">
        <f t="shared" si="95"/>
        <v>#REF!</v>
      </c>
      <c r="L486" s="17">
        <f t="shared" si="96"/>
        <v>45.583199999999998</v>
      </c>
      <c r="M486" s="18" t="e">
        <f t="shared" si="97"/>
        <v>#REF!</v>
      </c>
      <c r="N486" s="18">
        <f t="shared" si="98"/>
        <v>45</v>
      </c>
      <c r="O486" s="19">
        <v>70</v>
      </c>
      <c r="P486" s="19">
        <v>45</v>
      </c>
      <c r="Q486" s="20" t="e">
        <f t="shared" si="99"/>
        <v>#REF!</v>
      </c>
      <c r="R486" s="23" t="e">
        <f t="shared" si="100"/>
        <v>#REF!</v>
      </c>
    </row>
    <row r="487" spans="1:18" s="3" customFormat="1" ht="13.5">
      <c r="A487" s="3" t="s">
        <v>3859</v>
      </c>
      <c r="B487" s="13">
        <f t="shared" si="94"/>
        <v>4.8</v>
      </c>
      <c r="C487" s="13">
        <v>4800</v>
      </c>
      <c r="D487" s="13"/>
      <c r="E487" s="14" t="s">
        <v>3824</v>
      </c>
      <c r="F487" s="13" t="e">
        <f>#REF!</f>
        <v>#REF!</v>
      </c>
      <c r="G487" s="15" t="e">
        <f>#REF!</f>
        <v>#REF!</v>
      </c>
      <c r="H487" s="16">
        <f t="shared" si="103"/>
        <v>45.583199999999998</v>
      </c>
      <c r="I487" s="16"/>
      <c r="J487" s="16">
        <v>0</v>
      </c>
      <c r="K487" s="17" t="e">
        <f t="shared" si="95"/>
        <v>#REF!</v>
      </c>
      <c r="L487" s="17">
        <f t="shared" si="96"/>
        <v>45.583199999999998</v>
      </c>
      <c r="M487" s="18" t="e">
        <f t="shared" si="97"/>
        <v>#REF!</v>
      </c>
      <c r="N487" s="18">
        <f t="shared" si="98"/>
        <v>45</v>
      </c>
      <c r="O487" s="19">
        <v>70</v>
      </c>
      <c r="P487" s="19">
        <v>45</v>
      </c>
      <c r="Q487" s="20" t="e">
        <f t="shared" si="99"/>
        <v>#REF!</v>
      </c>
      <c r="R487" s="23" t="e">
        <f t="shared" si="100"/>
        <v>#REF!</v>
      </c>
    </row>
    <row r="488" spans="1:18" s="3" customFormat="1" ht="13.5">
      <c r="A488" s="3" t="s">
        <v>3859</v>
      </c>
      <c r="B488" s="13">
        <f t="shared" si="94"/>
        <v>4.8099999999999996</v>
      </c>
      <c r="C488" s="13">
        <v>4810</v>
      </c>
      <c r="D488" s="13"/>
      <c r="E488" s="14" t="s">
        <v>3824</v>
      </c>
      <c r="F488" s="13" t="e">
        <f>#REF!</f>
        <v>#REF!</v>
      </c>
      <c r="G488" s="15" t="e">
        <f>#REF!</f>
        <v>#REF!</v>
      </c>
      <c r="H488" s="16">
        <f t="shared" si="103"/>
        <v>45.583199999999998</v>
      </c>
      <c r="I488" s="16"/>
      <c r="J488" s="16">
        <v>0</v>
      </c>
      <c r="K488" s="17" t="e">
        <f t="shared" si="95"/>
        <v>#REF!</v>
      </c>
      <c r="L488" s="17">
        <f t="shared" si="96"/>
        <v>45.583199999999998</v>
      </c>
      <c r="M488" s="18" t="e">
        <f t="shared" si="97"/>
        <v>#REF!</v>
      </c>
      <c r="N488" s="18">
        <f t="shared" si="98"/>
        <v>45</v>
      </c>
      <c r="O488" s="19">
        <v>70</v>
      </c>
      <c r="P488" s="19">
        <v>45</v>
      </c>
      <c r="Q488" s="20" t="e">
        <f t="shared" si="99"/>
        <v>#REF!</v>
      </c>
      <c r="R488" s="23" t="e">
        <f t="shared" si="100"/>
        <v>#REF!</v>
      </c>
    </row>
    <row r="489" spans="1:18" s="3" customFormat="1" ht="13.5">
      <c r="A489" s="3" t="s">
        <v>3859</v>
      </c>
      <c r="B489" s="13">
        <f t="shared" si="94"/>
        <v>4.82</v>
      </c>
      <c r="C489" s="13">
        <v>4820</v>
      </c>
      <c r="D489" s="13"/>
      <c r="E489" s="14" t="s">
        <v>3824</v>
      </c>
      <c r="F489" s="13" t="e">
        <f>#REF!</f>
        <v>#REF!</v>
      </c>
      <c r="G489" s="15" t="e">
        <f>#REF!</f>
        <v>#REF!</v>
      </c>
      <c r="H489" s="16">
        <f t="shared" ref="H489:H498" si="104">(5.78*0.2+7.02*0.4+7.89*0.3)*7.2</f>
        <v>45.583199999999998</v>
      </c>
      <c r="I489" s="16"/>
      <c r="J489" s="16">
        <v>0</v>
      </c>
      <c r="K489" s="17" t="e">
        <f t="shared" si="95"/>
        <v>#REF!</v>
      </c>
      <c r="L489" s="17">
        <f t="shared" si="96"/>
        <v>45.583199999999998</v>
      </c>
      <c r="M489" s="18" t="e">
        <f t="shared" si="97"/>
        <v>#REF!</v>
      </c>
      <c r="N489" s="18">
        <f t="shared" si="98"/>
        <v>45</v>
      </c>
      <c r="O489" s="19">
        <v>70</v>
      </c>
      <c r="P489" s="19">
        <v>45</v>
      </c>
      <c r="Q489" s="20" t="e">
        <f t="shared" si="99"/>
        <v>#REF!</v>
      </c>
      <c r="R489" s="23" t="e">
        <f t="shared" si="100"/>
        <v>#REF!</v>
      </c>
    </row>
    <row r="490" spans="1:18" s="3" customFormat="1" ht="13.5">
      <c r="A490" s="3" t="s">
        <v>3859</v>
      </c>
      <c r="B490" s="13">
        <f t="shared" si="94"/>
        <v>4.83</v>
      </c>
      <c r="C490" s="13">
        <v>4830</v>
      </c>
      <c r="D490" s="13"/>
      <c r="E490" s="14" t="s">
        <v>3824</v>
      </c>
      <c r="F490" s="13" t="e">
        <f>#REF!</f>
        <v>#REF!</v>
      </c>
      <c r="G490" s="15" t="e">
        <f>#REF!</f>
        <v>#REF!</v>
      </c>
      <c r="H490" s="16">
        <f t="shared" si="104"/>
        <v>45.583199999999998</v>
      </c>
      <c r="I490" s="16"/>
      <c r="J490" s="16">
        <v>0</v>
      </c>
      <c r="K490" s="17" t="e">
        <f t="shared" si="95"/>
        <v>#REF!</v>
      </c>
      <c r="L490" s="17">
        <f t="shared" si="96"/>
        <v>45.583199999999998</v>
      </c>
      <c r="M490" s="18" t="e">
        <f t="shared" si="97"/>
        <v>#REF!</v>
      </c>
      <c r="N490" s="18">
        <f t="shared" si="98"/>
        <v>45</v>
      </c>
      <c r="O490" s="19">
        <v>70</v>
      </c>
      <c r="P490" s="19">
        <v>45</v>
      </c>
      <c r="Q490" s="20" t="e">
        <f t="shared" si="99"/>
        <v>#REF!</v>
      </c>
      <c r="R490" s="23" t="e">
        <f t="shared" si="100"/>
        <v>#REF!</v>
      </c>
    </row>
    <row r="491" spans="1:18" s="3" customFormat="1" ht="13.5">
      <c r="A491" s="3" t="s">
        <v>3859</v>
      </c>
      <c r="B491" s="13">
        <f t="shared" si="94"/>
        <v>4.84</v>
      </c>
      <c r="C491" s="13">
        <v>4840</v>
      </c>
      <c r="D491" s="13"/>
      <c r="E491" s="14" t="s">
        <v>3824</v>
      </c>
      <c r="F491" s="13" t="e">
        <f>#REF!</f>
        <v>#REF!</v>
      </c>
      <c r="G491" s="15" t="e">
        <f>#REF!</f>
        <v>#REF!</v>
      </c>
      <c r="H491" s="16">
        <f t="shared" si="104"/>
        <v>45.583199999999998</v>
      </c>
      <c r="I491" s="16"/>
      <c r="J491" s="16">
        <v>0</v>
      </c>
      <c r="K491" s="17" t="e">
        <f t="shared" si="95"/>
        <v>#REF!</v>
      </c>
      <c r="L491" s="17">
        <f t="shared" si="96"/>
        <v>45.583199999999998</v>
      </c>
      <c r="M491" s="18" t="e">
        <f t="shared" si="97"/>
        <v>#REF!</v>
      </c>
      <c r="N491" s="18">
        <f t="shared" si="98"/>
        <v>45</v>
      </c>
      <c r="O491" s="19">
        <v>70</v>
      </c>
      <c r="P491" s="19">
        <v>45</v>
      </c>
      <c r="Q491" s="20" t="e">
        <f t="shared" si="99"/>
        <v>#REF!</v>
      </c>
      <c r="R491" s="23" t="e">
        <f t="shared" si="100"/>
        <v>#REF!</v>
      </c>
    </row>
    <row r="492" spans="1:18" s="3" customFormat="1" ht="13.5">
      <c r="A492" s="3" t="s">
        <v>3859</v>
      </c>
      <c r="B492" s="13">
        <f t="shared" si="94"/>
        <v>4.8499999999999996</v>
      </c>
      <c r="C492" s="13">
        <v>4850</v>
      </c>
      <c r="D492" s="13"/>
      <c r="E492" s="14" t="s">
        <v>3824</v>
      </c>
      <c r="F492" s="13" t="e">
        <f>#REF!</f>
        <v>#REF!</v>
      </c>
      <c r="G492" s="15" t="e">
        <f>#REF!</f>
        <v>#REF!</v>
      </c>
      <c r="H492" s="16">
        <f t="shared" si="104"/>
        <v>45.583199999999998</v>
      </c>
      <c r="I492" s="16"/>
      <c r="J492" s="16">
        <v>0</v>
      </c>
      <c r="K492" s="17" t="e">
        <f t="shared" si="95"/>
        <v>#REF!</v>
      </c>
      <c r="L492" s="17">
        <f t="shared" si="96"/>
        <v>45.583199999999998</v>
      </c>
      <c r="M492" s="18" t="e">
        <f t="shared" si="97"/>
        <v>#REF!</v>
      </c>
      <c r="N492" s="18">
        <f t="shared" si="98"/>
        <v>45</v>
      </c>
      <c r="O492" s="19">
        <v>70</v>
      </c>
      <c r="P492" s="19">
        <v>45</v>
      </c>
      <c r="Q492" s="20" t="e">
        <f t="shared" si="99"/>
        <v>#REF!</v>
      </c>
      <c r="R492" s="23" t="e">
        <f t="shared" si="100"/>
        <v>#REF!</v>
      </c>
    </row>
    <row r="493" spans="1:18" s="3" customFormat="1" ht="13.5">
      <c r="A493" s="3" t="s">
        <v>3859</v>
      </c>
      <c r="B493" s="13">
        <f t="shared" si="94"/>
        <v>4.8600000000000003</v>
      </c>
      <c r="C493" s="13">
        <v>4860</v>
      </c>
      <c r="D493" s="13"/>
      <c r="E493" s="14" t="s">
        <v>3824</v>
      </c>
      <c r="F493" s="13" t="e">
        <f>#REF!</f>
        <v>#REF!</v>
      </c>
      <c r="G493" s="15" t="e">
        <f>#REF!</f>
        <v>#REF!</v>
      </c>
      <c r="H493" s="16">
        <f t="shared" si="104"/>
        <v>45.583199999999998</v>
      </c>
      <c r="I493" s="16"/>
      <c r="J493" s="16">
        <v>0</v>
      </c>
      <c r="K493" s="17" t="e">
        <f t="shared" si="95"/>
        <v>#REF!</v>
      </c>
      <c r="L493" s="17">
        <f t="shared" si="96"/>
        <v>45.583199999999998</v>
      </c>
      <c r="M493" s="18" t="e">
        <f t="shared" si="97"/>
        <v>#REF!</v>
      </c>
      <c r="N493" s="18">
        <f t="shared" si="98"/>
        <v>45</v>
      </c>
      <c r="O493" s="19">
        <v>70</v>
      </c>
      <c r="P493" s="19">
        <v>45</v>
      </c>
      <c r="Q493" s="20" t="e">
        <f t="shared" si="99"/>
        <v>#REF!</v>
      </c>
      <c r="R493" s="23" t="e">
        <f t="shared" si="100"/>
        <v>#REF!</v>
      </c>
    </row>
    <row r="494" spans="1:18" s="3" customFormat="1" ht="13.5">
      <c r="A494" s="3" t="s">
        <v>3859</v>
      </c>
      <c r="B494" s="13">
        <f t="shared" si="94"/>
        <v>4.87</v>
      </c>
      <c r="C494" s="13">
        <v>4870</v>
      </c>
      <c r="D494" s="13"/>
      <c r="E494" s="14" t="s">
        <v>3824</v>
      </c>
      <c r="F494" s="13" t="e">
        <f>#REF!</f>
        <v>#REF!</v>
      </c>
      <c r="G494" s="15" t="e">
        <f>#REF!</f>
        <v>#REF!</v>
      </c>
      <c r="H494" s="16">
        <f t="shared" si="104"/>
        <v>45.583199999999998</v>
      </c>
      <c r="I494" s="16"/>
      <c r="J494" s="16">
        <v>0</v>
      </c>
      <c r="K494" s="17" t="e">
        <f t="shared" si="95"/>
        <v>#REF!</v>
      </c>
      <c r="L494" s="17">
        <f t="shared" si="96"/>
        <v>45.583199999999998</v>
      </c>
      <c r="M494" s="18" t="e">
        <f t="shared" si="97"/>
        <v>#REF!</v>
      </c>
      <c r="N494" s="18">
        <f t="shared" si="98"/>
        <v>45</v>
      </c>
      <c r="O494" s="19">
        <v>70</v>
      </c>
      <c r="P494" s="19">
        <v>45</v>
      </c>
      <c r="Q494" s="20" t="e">
        <f t="shared" si="99"/>
        <v>#REF!</v>
      </c>
      <c r="R494" s="23" t="e">
        <f t="shared" si="100"/>
        <v>#REF!</v>
      </c>
    </row>
    <row r="495" spans="1:18" s="3" customFormat="1" ht="13.5">
      <c r="A495" s="3" t="s">
        <v>3859</v>
      </c>
      <c r="B495" s="13">
        <f t="shared" si="94"/>
        <v>4.88</v>
      </c>
      <c r="C495" s="13">
        <v>4880</v>
      </c>
      <c r="D495" s="13"/>
      <c r="E495" s="14" t="s">
        <v>3824</v>
      </c>
      <c r="F495" s="13" t="e">
        <f>#REF!</f>
        <v>#REF!</v>
      </c>
      <c r="G495" s="15" t="e">
        <f>#REF!</f>
        <v>#REF!</v>
      </c>
      <c r="H495" s="16">
        <f t="shared" si="104"/>
        <v>45.583199999999998</v>
      </c>
      <c r="I495" s="16"/>
      <c r="J495" s="16">
        <v>0</v>
      </c>
      <c r="K495" s="17" t="e">
        <f t="shared" si="95"/>
        <v>#REF!</v>
      </c>
      <c r="L495" s="17">
        <f t="shared" si="96"/>
        <v>45.583199999999998</v>
      </c>
      <c r="M495" s="18" t="e">
        <f t="shared" si="97"/>
        <v>#REF!</v>
      </c>
      <c r="N495" s="18">
        <f t="shared" si="98"/>
        <v>45</v>
      </c>
      <c r="O495" s="19">
        <v>70</v>
      </c>
      <c r="P495" s="19">
        <v>45</v>
      </c>
      <c r="Q495" s="20" t="e">
        <f t="shared" si="99"/>
        <v>#REF!</v>
      </c>
      <c r="R495" s="23" t="e">
        <f t="shared" si="100"/>
        <v>#REF!</v>
      </c>
    </row>
    <row r="496" spans="1:18" s="3" customFormat="1" ht="13.5">
      <c r="A496" s="3" t="s">
        <v>3859</v>
      </c>
      <c r="B496" s="13">
        <f t="shared" si="94"/>
        <v>4.8899999999999997</v>
      </c>
      <c r="C496" s="13">
        <v>4890</v>
      </c>
      <c r="D496" s="13"/>
      <c r="E496" s="14" t="s">
        <v>3824</v>
      </c>
      <c r="F496" s="13" t="e">
        <f>#REF!</f>
        <v>#REF!</v>
      </c>
      <c r="G496" s="15" t="e">
        <f>#REF!</f>
        <v>#REF!</v>
      </c>
      <c r="H496" s="16">
        <f t="shared" si="104"/>
        <v>45.583199999999998</v>
      </c>
      <c r="I496" s="16"/>
      <c r="J496" s="16">
        <v>0</v>
      </c>
      <c r="K496" s="17" t="e">
        <f t="shared" si="95"/>
        <v>#REF!</v>
      </c>
      <c r="L496" s="17">
        <f t="shared" si="96"/>
        <v>45.583199999999998</v>
      </c>
      <c r="M496" s="18" t="e">
        <f t="shared" si="97"/>
        <v>#REF!</v>
      </c>
      <c r="N496" s="18">
        <f t="shared" si="98"/>
        <v>45</v>
      </c>
      <c r="O496" s="19">
        <v>70</v>
      </c>
      <c r="P496" s="19">
        <v>45</v>
      </c>
      <c r="Q496" s="20" t="e">
        <f t="shared" si="99"/>
        <v>#REF!</v>
      </c>
      <c r="R496" s="23" t="e">
        <f t="shared" si="100"/>
        <v>#REF!</v>
      </c>
    </row>
    <row r="497" spans="1:18" s="3" customFormat="1" ht="13.5">
      <c r="A497" s="3" t="s">
        <v>3859</v>
      </c>
      <c r="B497" s="13">
        <f t="shared" si="94"/>
        <v>4.9000000000000004</v>
      </c>
      <c r="C497" s="13">
        <v>4900</v>
      </c>
      <c r="D497" s="13"/>
      <c r="E497" s="14" t="s">
        <v>3824</v>
      </c>
      <c r="F497" s="13" t="e">
        <f>#REF!</f>
        <v>#REF!</v>
      </c>
      <c r="G497" s="15" t="e">
        <f>#REF!</f>
        <v>#REF!</v>
      </c>
      <c r="H497" s="16">
        <f t="shared" si="104"/>
        <v>45.583199999999998</v>
      </c>
      <c r="I497" s="16"/>
      <c r="J497" s="16">
        <v>0</v>
      </c>
      <c r="K497" s="17" t="e">
        <f t="shared" si="95"/>
        <v>#REF!</v>
      </c>
      <c r="L497" s="17">
        <f t="shared" si="96"/>
        <v>45.583199999999998</v>
      </c>
      <c r="M497" s="18" t="e">
        <f t="shared" si="97"/>
        <v>#REF!</v>
      </c>
      <c r="N497" s="18">
        <f t="shared" si="98"/>
        <v>45</v>
      </c>
      <c r="O497" s="19">
        <v>70</v>
      </c>
      <c r="P497" s="19">
        <v>45</v>
      </c>
      <c r="Q497" s="20" t="e">
        <f t="shared" si="99"/>
        <v>#REF!</v>
      </c>
      <c r="R497" s="23" t="e">
        <f t="shared" si="100"/>
        <v>#REF!</v>
      </c>
    </row>
    <row r="498" spans="1:18" s="3" customFormat="1" ht="13.5">
      <c r="A498" s="3" t="s">
        <v>3859</v>
      </c>
      <c r="B498" s="13">
        <f t="shared" si="94"/>
        <v>4.91</v>
      </c>
      <c r="C498" s="13">
        <v>4910</v>
      </c>
      <c r="D498" s="13"/>
      <c r="E498" s="14" t="s">
        <v>3824</v>
      </c>
      <c r="F498" s="13" t="e">
        <f>#REF!</f>
        <v>#REF!</v>
      </c>
      <c r="G498" s="15" t="e">
        <f>#REF!</f>
        <v>#REF!</v>
      </c>
      <c r="H498" s="16">
        <f t="shared" si="104"/>
        <v>45.583199999999998</v>
      </c>
      <c r="I498" s="16"/>
      <c r="J498" s="16">
        <v>0</v>
      </c>
      <c r="K498" s="17" t="e">
        <f t="shared" si="95"/>
        <v>#REF!</v>
      </c>
      <c r="L498" s="17">
        <f t="shared" si="96"/>
        <v>45.583199999999998</v>
      </c>
      <c r="M498" s="18" t="e">
        <f t="shared" si="97"/>
        <v>#REF!</v>
      </c>
      <c r="N498" s="18">
        <f t="shared" si="98"/>
        <v>45</v>
      </c>
      <c r="O498" s="19">
        <v>70</v>
      </c>
      <c r="P498" s="19">
        <v>45</v>
      </c>
      <c r="Q498" s="20" t="e">
        <f t="shared" si="99"/>
        <v>#REF!</v>
      </c>
      <c r="R498" s="23" t="e">
        <f t="shared" si="100"/>
        <v>#REF!</v>
      </c>
    </row>
    <row r="499" spans="1:18" s="3" customFormat="1" ht="13.5">
      <c r="A499" s="3" t="s">
        <v>3859</v>
      </c>
      <c r="B499" s="13">
        <f t="shared" si="94"/>
        <v>4.92</v>
      </c>
      <c r="C499" s="13">
        <v>4920</v>
      </c>
      <c r="D499" s="13"/>
      <c r="E499" s="14" t="s">
        <v>3824</v>
      </c>
      <c r="F499" s="13" t="e">
        <f>#REF!</f>
        <v>#REF!</v>
      </c>
      <c r="G499" s="15" t="e">
        <f>#REF!</f>
        <v>#REF!</v>
      </c>
      <c r="H499" s="16">
        <f t="shared" ref="H499:H507" si="105">(5.78*0.2+7.02*0.4+7.89*0.3)*7.2</f>
        <v>45.583199999999998</v>
      </c>
      <c r="I499" s="16"/>
      <c r="J499" s="16">
        <v>0</v>
      </c>
      <c r="K499" s="17" t="e">
        <f t="shared" si="95"/>
        <v>#REF!</v>
      </c>
      <c r="L499" s="17">
        <f t="shared" si="96"/>
        <v>45.583199999999998</v>
      </c>
      <c r="M499" s="18" t="e">
        <f t="shared" si="97"/>
        <v>#REF!</v>
      </c>
      <c r="N499" s="18">
        <f t="shared" si="98"/>
        <v>45</v>
      </c>
      <c r="O499" s="19">
        <v>70</v>
      </c>
      <c r="P499" s="19">
        <v>45</v>
      </c>
      <c r="Q499" s="20" t="e">
        <f t="shared" si="99"/>
        <v>#REF!</v>
      </c>
      <c r="R499" s="23" t="e">
        <f t="shared" si="100"/>
        <v>#REF!</v>
      </c>
    </row>
    <row r="500" spans="1:18" s="3" customFormat="1" ht="13.5">
      <c r="A500" s="3" t="s">
        <v>3859</v>
      </c>
      <c r="B500" s="13">
        <f t="shared" si="94"/>
        <v>4.93</v>
      </c>
      <c r="C500" s="13">
        <v>4930</v>
      </c>
      <c r="D500" s="13"/>
      <c r="E500" s="14" t="s">
        <v>3824</v>
      </c>
      <c r="F500" s="13" t="e">
        <f>#REF!</f>
        <v>#REF!</v>
      </c>
      <c r="G500" s="15" t="e">
        <f>#REF!</f>
        <v>#REF!</v>
      </c>
      <c r="H500" s="16">
        <f t="shared" si="105"/>
        <v>45.583199999999998</v>
      </c>
      <c r="I500" s="16"/>
      <c r="J500" s="16">
        <v>0</v>
      </c>
      <c r="K500" s="17" t="e">
        <f t="shared" si="95"/>
        <v>#REF!</v>
      </c>
      <c r="L500" s="17">
        <f t="shared" si="96"/>
        <v>45.583199999999998</v>
      </c>
      <c r="M500" s="18" t="e">
        <f t="shared" si="97"/>
        <v>#REF!</v>
      </c>
      <c r="N500" s="18">
        <f t="shared" si="98"/>
        <v>45</v>
      </c>
      <c r="O500" s="19">
        <v>70</v>
      </c>
      <c r="P500" s="19">
        <v>45</v>
      </c>
      <c r="Q500" s="20" t="e">
        <f t="shared" si="99"/>
        <v>#REF!</v>
      </c>
      <c r="R500" s="23" t="e">
        <f t="shared" si="100"/>
        <v>#REF!</v>
      </c>
    </row>
    <row r="501" spans="1:18" s="3" customFormat="1" ht="13.5">
      <c r="A501" s="3" t="s">
        <v>3859</v>
      </c>
      <c r="B501" s="13">
        <f t="shared" si="94"/>
        <v>4.9400000000000004</v>
      </c>
      <c r="C501" s="13">
        <v>4940</v>
      </c>
      <c r="D501" s="13"/>
      <c r="E501" s="14" t="s">
        <v>3824</v>
      </c>
      <c r="F501" s="13" t="e">
        <f>#REF!</f>
        <v>#REF!</v>
      </c>
      <c r="G501" s="15" t="e">
        <f>#REF!</f>
        <v>#REF!</v>
      </c>
      <c r="H501" s="16">
        <f t="shared" si="105"/>
        <v>45.583199999999998</v>
      </c>
      <c r="I501" s="16"/>
      <c r="J501" s="16">
        <v>0</v>
      </c>
      <c r="K501" s="17" t="e">
        <f t="shared" si="95"/>
        <v>#REF!</v>
      </c>
      <c r="L501" s="17">
        <f t="shared" si="96"/>
        <v>45.583199999999998</v>
      </c>
      <c r="M501" s="18" t="e">
        <f t="shared" si="97"/>
        <v>#REF!</v>
      </c>
      <c r="N501" s="18">
        <f t="shared" si="98"/>
        <v>45</v>
      </c>
      <c r="O501" s="19">
        <v>70</v>
      </c>
      <c r="P501" s="19">
        <v>45</v>
      </c>
      <c r="Q501" s="20" t="e">
        <f t="shared" si="99"/>
        <v>#REF!</v>
      </c>
      <c r="R501" s="23" t="e">
        <f t="shared" si="100"/>
        <v>#REF!</v>
      </c>
    </row>
    <row r="502" spans="1:18" s="3" customFormat="1" ht="13.5">
      <c r="A502" s="3" t="s">
        <v>3859</v>
      </c>
      <c r="B502" s="13">
        <f t="shared" si="94"/>
        <v>4.95</v>
      </c>
      <c r="C502" s="13">
        <v>4950</v>
      </c>
      <c r="D502" s="13"/>
      <c r="E502" s="14" t="s">
        <v>3824</v>
      </c>
      <c r="F502" s="13" t="e">
        <f>#REF!</f>
        <v>#REF!</v>
      </c>
      <c r="G502" s="15" t="e">
        <f>#REF!</f>
        <v>#REF!</v>
      </c>
      <c r="H502" s="16">
        <f t="shared" si="105"/>
        <v>45.583199999999998</v>
      </c>
      <c r="I502" s="16"/>
      <c r="J502" s="16">
        <v>0</v>
      </c>
      <c r="K502" s="17" t="e">
        <f t="shared" si="95"/>
        <v>#REF!</v>
      </c>
      <c r="L502" s="17">
        <f t="shared" si="96"/>
        <v>45.583199999999998</v>
      </c>
      <c r="M502" s="18" t="e">
        <f t="shared" si="97"/>
        <v>#REF!</v>
      </c>
      <c r="N502" s="18">
        <f t="shared" si="98"/>
        <v>45</v>
      </c>
      <c r="O502" s="19">
        <v>70</v>
      </c>
      <c r="P502" s="19">
        <v>45</v>
      </c>
      <c r="Q502" s="20" t="e">
        <f t="shared" si="99"/>
        <v>#REF!</v>
      </c>
      <c r="R502" s="23" t="e">
        <f t="shared" si="100"/>
        <v>#REF!</v>
      </c>
    </row>
    <row r="503" spans="1:18" s="3" customFormat="1" ht="13.5">
      <c r="A503" s="3" t="s">
        <v>3859</v>
      </c>
      <c r="B503" s="13">
        <f t="shared" si="94"/>
        <v>4.96</v>
      </c>
      <c r="C503" s="13">
        <v>4960</v>
      </c>
      <c r="D503" s="13"/>
      <c r="E503" s="14" t="s">
        <v>3824</v>
      </c>
      <c r="F503" s="13" t="e">
        <f>#REF!</f>
        <v>#REF!</v>
      </c>
      <c r="G503" s="15" t="e">
        <f>#REF!</f>
        <v>#REF!</v>
      </c>
      <c r="H503" s="16">
        <f t="shared" si="105"/>
        <v>45.583199999999998</v>
      </c>
      <c r="I503" s="16"/>
      <c r="J503" s="16">
        <v>0</v>
      </c>
      <c r="K503" s="17" t="e">
        <f t="shared" si="95"/>
        <v>#REF!</v>
      </c>
      <c r="L503" s="17">
        <f t="shared" si="96"/>
        <v>45.583199999999998</v>
      </c>
      <c r="M503" s="18" t="e">
        <f t="shared" si="97"/>
        <v>#REF!</v>
      </c>
      <c r="N503" s="18">
        <f t="shared" si="98"/>
        <v>45</v>
      </c>
      <c r="O503" s="19">
        <v>70</v>
      </c>
      <c r="P503" s="19">
        <v>45</v>
      </c>
      <c r="Q503" s="20" t="e">
        <f t="shared" si="99"/>
        <v>#REF!</v>
      </c>
      <c r="R503" s="23" t="e">
        <f t="shared" si="100"/>
        <v>#REF!</v>
      </c>
    </row>
    <row r="504" spans="1:18" s="3" customFormat="1" ht="13.5">
      <c r="A504" s="3" t="s">
        <v>3859</v>
      </c>
      <c r="B504" s="13">
        <f t="shared" si="94"/>
        <v>4.97</v>
      </c>
      <c r="C504" s="13">
        <v>4970</v>
      </c>
      <c r="D504" s="13"/>
      <c r="E504" s="14" t="s">
        <v>3824</v>
      </c>
      <c r="F504" s="13" t="e">
        <f>#REF!</f>
        <v>#REF!</v>
      </c>
      <c r="G504" s="15" t="e">
        <f>#REF!</f>
        <v>#REF!</v>
      </c>
      <c r="H504" s="16">
        <f t="shared" si="105"/>
        <v>45.583199999999998</v>
      </c>
      <c r="I504" s="16"/>
      <c r="J504" s="16">
        <v>0</v>
      </c>
      <c r="K504" s="17" t="e">
        <f t="shared" si="95"/>
        <v>#REF!</v>
      </c>
      <c r="L504" s="17">
        <f t="shared" si="96"/>
        <v>45.583199999999998</v>
      </c>
      <c r="M504" s="18" t="e">
        <f t="shared" si="97"/>
        <v>#REF!</v>
      </c>
      <c r="N504" s="18">
        <f t="shared" si="98"/>
        <v>45</v>
      </c>
      <c r="O504" s="19">
        <v>70</v>
      </c>
      <c r="P504" s="19">
        <v>45</v>
      </c>
      <c r="Q504" s="20" t="e">
        <f t="shared" si="99"/>
        <v>#REF!</v>
      </c>
      <c r="R504" s="23" t="e">
        <f t="shared" si="100"/>
        <v>#REF!</v>
      </c>
    </row>
    <row r="505" spans="1:18" s="3" customFormat="1" ht="13.5">
      <c r="A505" s="3" t="s">
        <v>3859</v>
      </c>
      <c r="B505" s="13">
        <f t="shared" si="94"/>
        <v>4.9800000000000004</v>
      </c>
      <c r="C505" s="13">
        <v>4980</v>
      </c>
      <c r="D505" s="13"/>
      <c r="E505" s="14" t="s">
        <v>3824</v>
      </c>
      <c r="F505" s="13" t="e">
        <f>#REF!</f>
        <v>#REF!</v>
      </c>
      <c r="G505" s="15" t="e">
        <f>#REF!</f>
        <v>#REF!</v>
      </c>
      <c r="H505" s="16">
        <f t="shared" si="105"/>
        <v>45.583199999999998</v>
      </c>
      <c r="I505" s="16"/>
      <c r="J505" s="16">
        <v>0</v>
      </c>
      <c r="K505" s="17" t="e">
        <f t="shared" si="95"/>
        <v>#REF!</v>
      </c>
      <c r="L505" s="17">
        <f t="shared" si="96"/>
        <v>45.583199999999998</v>
      </c>
      <c r="M505" s="18" t="e">
        <f t="shared" si="97"/>
        <v>#REF!</v>
      </c>
      <c r="N505" s="18">
        <f t="shared" si="98"/>
        <v>45</v>
      </c>
      <c r="O505" s="19">
        <v>70</v>
      </c>
      <c r="P505" s="19">
        <v>45</v>
      </c>
      <c r="Q505" s="20" t="e">
        <f t="shared" si="99"/>
        <v>#REF!</v>
      </c>
      <c r="R505" s="23" t="e">
        <f t="shared" si="100"/>
        <v>#REF!</v>
      </c>
    </row>
    <row r="506" spans="1:18" s="3" customFormat="1" ht="13.5">
      <c r="A506" s="3" t="s">
        <v>3859</v>
      </c>
      <c r="B506" s="13">
        <f t="shared" si="94"/>
        <v>4.99</v>
      </c>
      <c r="C506" s="13">
        <v>4990</v>
      </c>
      <c r="D506" s="13"/>
      <c r="E506" s="14" t="s">
        <v>3824</v>
      </c>
      <c r="F506" s="13" t="e">
        <f>#REF!</f>
        <v>#REF!</v>
      </c>
      <c r="G506" s="15" t="e">
        <f>#REF!</f>
        <v>#REF!</v>
      </c>
      <c r="H506" s="16">
        <f t="shared" si="105"/>
        <v>45.583199999999998</v>
      </c>
      <c r="I506" s="16"/>
      <c r="J506" s="16">
        <v>0</v>
      </c>
      <c r="K506" s="17" t="e">
        <f t="shared" si="95"/>
        <v>#REF!</v>
      </c>
      <c r="L506" s="17">
        <f t="shared" si="96"/>
        <v>45.583199999999998</v>
      </c>
      <c r="M506" s="18" t="e">
        <f t="shared" si="97"/>
        <v>#REF!</v>
      </c>
      <c r="N506" s="18">
        <f t="shared" si="98"/>
        <v>45</v>
      </c>
      <c r="O506" s="19">
        <v>70</v>
      </c>
      <c r="P506" s="19">
        <v>45</v>
      </c>
      <c r="Q506" s="20" t="e">
        <f t="shared" si="99"/>
        <v>#REF!</v>
      </c>
      <c r="R506" s="23" t="e">
        <f t="shared" si="100"/>
        <v>#REF!</v>
      </c>
    </row>
    <row r="507" spans="1:18" s="3" customFormat="1" ht="13.5">
      <c r="A507" s="3" t="s">
        <v>3859</v>
      </c>
      <c r="B507" s="13">
        <f t="shared" si="94"/>
        <v>5</v>
      </c>
      <c r="C507" s="13">
        <v>5000</v>
      </c>
      <c r="D507" s="13"/>
      <c r="E507" s="14" t="s">
        <v>3824</v>
      </c>
      <c r="F507" s="13" t="e">
        <f>#REF!</f>
        <v>#REF!</v>
      </c>
      <c r="G507" s="15" t="e">
        <f>#REF!</f>
        <v>#REF!</v>
      </c>
      <c r="H507" s="16">
        <f t="shared" si="105"/>
        <v>45.583199999999998</v>
      </c>
      <c r="I507" s="16"/>
      <c r="J507" s="16">
        <v>0</v>
      </c>
      <c r="K507" s="17" t="e">
        <f t="shared" si="95"/>
        <v>#REF!</v>
      </c>
      <c r="L507" s="17">
        <f t="shared" si="96"/>
        <v>45.583199999999998</v>
      </c>
      <c r="M507" s="18" t="e">
        <f t="shared" si="97"/>
        <v>#REF!</v>
      </c>
      <c r="N507" s="18">
        <f t="shared" si="98"/>
        <v>45</v>
      </c>
      <c r="O507" s="19">
        <v>70</v>
      </c>
      <c r="P507" s="19">
        <v>45</v>
      </c>
      <c r="Q507" s="20" t="e">
        <f t="shared" si="99"/>
        <v>#REF!</v>
      </c>
      <c r="R507" s="23" t="e">
        <f t="shared" si="100"/>
        <v>#REF!</v>
      </c>
    </row>
    <row r="508" spans="1:18">
      <c r="B508" s="5">
        <v>5.0999999999999996</v>
      </c>
      <c r="C508" s="5">
        <v>5100</v>
      </c>
      <c r="D508" s="5">
        <v>5.0999999999999996</v>
      </c>
      <c r="E508" s="31" t="s">
        <v>60</v>
      </c>
      <c r="F508" s="13" t="e">
        <f>#REF!</f>
        <v>#REF!</v>
      </c>
      <c r="G508" s="15" t="e">
        <f>#REF!</f>
        <v>#REF!</v>
      </c>
      <c r="H508" s="16">
        <f>(0.97*0.2+4.91*0.4+5.08*0.3)*7.2</f>
        <v>26.510400000000001</v>
      </c>
      <c r="I508" s="16"/>
      <c r="J508" s="16">
        <v>0</v>
      </c>
      <c r="K508" s="17" t="e">
        <f t="shared" si="95"/>
        <v>#REF!</v>
      </c>
      <c r="L508" s="17">
        <f t="shared" si="96"/>
        <v>26.510400000000001</v>
      </c>
      <c r="M508" s="18" t="e">
        <f t="shared" si="97"/>
        <v>#REF!</v>
      </c>
      <c r="N508" s="18">
        <f t="shared" si="98"/>
        <v>25</v>
      </c>
      <c r="O508" s="19">
        <v>58</v>
      </c>
      <c r="P508" s="19">
        <v>25</v>
      </c>
      <c r="Q508" s="20" t="e">
        <f t="shared" si="99"/>
        <v>#REF!</v>
      </c>
      <c r="R508" s="23" t="e">
        <f t="shared" si="100"/>
        <v>#REF!</v>
      </c>
    </row>
    <row r="509" spans="1:18">
      <c r="B509" s="5">
        <v>5.2</v>
      </c>
      <c r="C509" s="5">
        <v>5200</v>
      </c>
      <c r="D509" s="5">
        <v>5.2</v>
      </c>
      <c r="E509" s="31" t="s">
        <v>60</v>
      </c>
      <c r="F509" s="13" t="e">
        <f>#REF!</f>
        <v>#REF!</v>
      </c>
      <c r="G509" s="15" t="e">
        <f>#REF!</f>
        <v>#REF!</v>
      </c>
      <c r="H509" s="16">
        <f>(0.97*0.2+4.91*0.4+5.08*0.3)*7.2</f>
        <v>26.510400000000001</v>
      </c>
      <c r="I509" s="16"/>
      <c r="J509" s="16">
        <v>0</v>
      </c>
      <c r="K509" s="17" t="e">
        <f t="shared" si="95"/>
        <v>#REF!</v>
      </c>
      <c r="L509" s="17">
        <f t="shared" si="96"/>
        <v>26.510400000000001</v>
      </c>
      <c r="M509" s="18" t="e">
        <f t="shared" si="97"/>
        <v>#REF!</v>
      </c>
      <c r="N509" s="18">
        <f t="shared" si="98"/>
        <v>25</v>
      </c>
      <c r="O509" s="19">
        <v>58</v>
      </c>
      <c r="P509" s="19">
        <v>25</v>
      </c>
      <c r="Q509" s="20" t="e">
        <f t="shared" si="99"/>
        <v>#REF!</v>
      </c>
      <c r="R509" s="23" t="e">
        <f t="shared" si="100"/>
        <v>#REF!</v>
      </c>
    </row>
    <row r="510" spans="1:18">
      <c r="B510" s="5">
        <v>5.3</v>
      </c>
      <c r="C510" s="5">
        <v>5300</v>
      </c>
      <c r="D510" s="5">
        <v>5.3</v>
      </c>
      <c r="E510" s="31" t="s">
        <v>60</v>
      </c>
      <c r="F510" s="13" t="e">
        <f>#REF!</f>
        <v>#REF!</v>
      </c>
      <c r="G510" s="15" t="e">
        <f>#REF!</f>
        <v>#REF!</v>
      </c>
      <c r="H510" s="16">
        <f t="shared" ref="H510:H519" si="106">(0.97*0.2+4.91*0.4+5.08*0.3)*7.2</f>
        <v>26.510400000000001</v>
      </c>
      <c r="I510" s="16"/>
      <c r="J510" s="16">
        <v>0</v>
      </c>
      <c r="K510" s="17" t="e">
        <f t="shared" si="95"/>
        <v>#REF!</v>
      </c>
      <c r="L510" s="17">
        <f t="shared" si="96"/>
        <v>26.510400000000001</v>
      </c>
      <c r="M510" s="18" t="e">
        <f t="shared" si="97"/>
        <v>#REF!</v>
      </c>
      <c r="N510" s="18">
        <f t="shared" si="98"/>
        <v>25</v>
      </c>
      <c r="O510" s="19">
        <v>58</v>
      </c>
      <c r="P510" s="19">
        <v>25</v>
      </c>
      <c r="Q510" s="20" t="e">
        <f t="shared" si="99"/>
        <v>#REF!</v>
      </c>
      <c r="R510" s="23" t="e">
        <f t="shared" si="100"/>
        <v>#REF!</v>
      </c>
    </row>
    <row r="511" spans="1:18">
      <c r="B511" s="5">
        <v>5.4</v>
      </c>
      <c r="C511" s="5">
        <v>5400</v>
      </c>
      <c r="D511" s="5">
        <v>5.4</v>
      </c>
      <c r="E511" s="31" t="s">
        <v>60</v>
      </c>
      <c r="F511" s="13" t="e">
        <f>#REF!</f>
        <v>#REF!</v>
      </c>
      <c r="G511" s="15" t="e">
        <f>#REF!</f>
        <v>#REF!</v>
      </c>
      <c r="H511" s="16">
        <f t="shared" si="106"/>
        <v>26.510400000000001</v>
      </c>
      <c r="I511" s="16"/>
      <c r="J511" s="16">
        <v>0</v>
      </c>
      <c r="K511" s="17" t="e">
        <f t="shared" si="95"/>
        <v>#REF!</v>
      </c>
      <c r="L511" s="17">
        <f t="shared" si="96"/>
        <v>26.510400000000001</v>
      </c>
      <c r="M511" s="18" t="e">
        <f t="shared" si="97"/>
        <v>#REF!</v>
      </c>
      <c r="N511" s="18">
        <f t="shared" si="98"/>
        <v>25</v>
      </c>
      <c r="O511" s="19">
        <v>58</v>
      </c>
      <c r="P511" s="19">
        <v>25</v>
      </c>
      <c r="Q511" s="20" t="e">
        <f t="shared" si="99"/>
        <v>#REF!</v>
      </c>
      <c r="R511" s="23" t="e">
        <f t="shared" si="100"/>
        <v>#REF!</v>
      </c>
    </row>
    <row r="512" spans="1:18">
      <c r="B512" s="5">
        <v>5.5</v>
      </c>
      <c r="C512" s="5">
        <v>5500</v>
      </c>
      <c r="D512" s="5">
        <v>5.5</v>
      </c>
      <c r="E512" s="31" t="s">
        <v>60</v>
      </c>
      <c r="F512" s="13" t="e">
        <f>#REF!</f>
        <v>#REF!</v>
      </c>
      <c r="G512" s="15" t="e">
        <f>#REF!</f>
        <v>#REF!</v>
      </c>
      <c r="H512" s="16">
        <f t="shared" si="106"/>
        <v>26.510400000000001</v>
      </c>
      <c r="I512" s="16"/>
      <c r="J512" s="16">
        <v>0</v>
      </c>
      <c r="K512" s="17" t="e">
        <f t="shared" si="95"/>
        <v>#REF!</v>
      </c>
      <c r="L512" s="17">
        <f t="shared" si="96"/>
        <v>26.510400000000001</v>
      </c>
      <c r="M512" s="18" t="e">
        <f t="shared" si="97"/>
        <v>#REF!</v>
      </c>
      <c r="N512" s="18">
        <f t="shared" si="98"/>
        <v>25</v>
      </c>
      <c r="O512" s="19">
        <v>58</v>
      </c>
      <c r="P512" s="19">
        <v>25</v>
      </c>
      <c r="Q512" s="20" t="e">
        <f t="shared" si="99"/>
        <v>#REF!</v>
      </c>
      <c r="R512" s="23" t="e">
        <f t="shared" si="100"/>
        <v>#REF!</v>
      </c>
    </row>
    <row r="513" spans="2:18">
      <c r="B513" s="5">
        <v>5.6</v>
      </c>
      <c r="C513" s="5">
        <v>5600</v>
      </c>
      <c r="D513" s="5">
        <v>5.6</v>
      </c>
      <c r="E513" s="31" t="s">
        <v>60</v>
      </c>
      <c r="F513" s="13" t="e">
        <f>#REF!</f>
        <v>#REF!</v>
      </c>
      <c r="G513" s="15" t="e">
        <f>#REF!</f>
        <v>#REF!</v>
      </c>
      <c r="H513" s="16">
        <f t="shared" si="106"/>
        <v>26.510400000000001</v>
      </c>
      <c r="I513" s="16"/>
      <c r="J513" s="16">
        <v>0</v>
      </c>
      <c r="K513" s="17" t="e">
        <f t="shared" si="95"/>
        <v>#REF!</v>
      </c>
      <c r="L513" s="17">
        <f t="shared" si="96"/>
        <v>26.510400000000001</v>
      </c>
      <c r="M513" s="18" t="e">
        <f t="shared" si="97"/>
        <v>#REF!</v>
      </c>
      <c r="N513" s="18">
        <f t="shared" si="98"/>
        <v>25</v>
      </c>
      <c r="O513" s="19">
        <v>58</v>
      </c>
      <c r="P513" s="19">
        <v>25</v>
      </c>
      <c r="Q513" s="20" t="e">
        <f t="shared" si="99"/>
        <v>#REF!</v>
      </c>
      <c r="R513" s="23" t="e">
        <f t="shared" si="100"/>
        <v>#REF!</v>
      </c>
    </row>
    <row r="514" spans="2:18">
      <c r="B514" s="5">
        <v>5.7</v>
      </c>
      <c r="C514" s="5">
        <v>5700</v>
      </c>
      <c r="D514" s="5">
        <v>5.7</v>
      </c>
      <c r="E514" s="31" t="s">
        <v>60</v>
      </c>
      <c r="F514" s="13" t="e">
        <f>#REF!</f>
        <v>#REF!</v>
      </c>
      <c r="G514" s="15" t="e">
        <f>#REF!</f>
        <v>#REF!</v>
      </c>
      <c r="H514" s="16">
        <f t="shared" si="106"/>
        <v>26.510400000000001</v>
      </c>
      <c r="I514" s="16"/>
      <c r="J514" s="16">
        <v>0</v>
      </c>
      <c r="K514" s="17" t="e">
        <f t="shared" si="95"/>
        <v>#REF!</v>
      </c>
      <c r="L514" s="17">
        <f t="shared" si="96"/>
        <v>26.510400000000001</v>
      </c>
      <c r="M514" s="18" t="e">
        <f t="shared" si="97"/>
        <v>#REF!</v>
      </c>
      <c r="N514" s="18">
        <f t="shared" si="98"/>
        <v>25</v>
      </c>
      <c r="O514" s="19">
        <v>58</v>
      </c>
      <c r="P514" s="19">
        <v>25</v>
      </c>
      <c r="Q514" s="20" t="e">
        <f t="shared" si="99"/>
        <v>#REF!</v>
      </c>
      <c r="R514" s="23" t="e">
        <f t="shared" si="100"/>
        <v>#REF!</v>
      </c>
    </row>
    <row r="515" spans="2:18">
      <c r="B515" s="5">
        <v>5.8</v>
      </c>
      <c r="C515" s="5">
        <v>5800</v>
      </c>
      <c r="D515" s="5">
        <v>5.8</v>
      </c>
      <c r="E515" s="31" t="s">
        <v>60</v>
      </c>
      <c r="F515" s="13" t="e">
        <f>#REF!</f>
        <v>#REF!</v>
      </c>
      <c r="G515" s="15" t="e">
        <f>#REF!</f>
        <v>#REF!</v>
      </c>
      <c r="H515" s="16">
        <f t="shared" si="106"/>
        <v>26.510400000000001</v>
      </c>
      <c r="I515" s="16"/>
      <c r="J515" s="16">
        <v>0</v>
      </c>
      <c r="K515" s="17" t="e">
        <f t="shared" si="95"/>
        <v>#REF!</v>
      </c>
      <c r="L515" s="17">
        <f t="shared" si="96"/>
        <v>26.510400000000001</v>
      </c>
      <c r="M515" s="18" t="e">
        <f t="shared" si="97"/>
        <v>#REF!</v>
      </c>
      <c r="N515" s="18">
        <f t="shared" si="98"/>
        <v>25</v>
      </c>
      <c r="O515" s="19">
        <v>58</v>
      </c>
      <c r="P515" s="19">
        <v>25</v>
      </c>
      <c r="Q515" s="20" t="e">
        <f t="shared" si="99"/>
        <v>#REF!</v>
      </c>
      <c r="R515" s="23" t="e">
        <f t="shared" si="100"/>
        <v>#REF!</v>
      </c>
    </row>
    <row r="516" spans="2:18">
      <c r="B516" s="5">
        <v>5.9</v>
      </c>
      <c r="C516" s="5">
        <v>5900</v>
      </c>
      <c r="D516" s="5">
        <v>5.9</v>
      </c>
      <c r="E516" s="31" t="s">
        <v>60</v>
      </c>
      <c r="F516" s="13" t="e">
        <f>#REF!</f>
        <v>#REF!</v>
      </c>
      <c r="G516" s="15" t="e">
        <f>#REF!</f>
        <v>#REF!</v>
      </c>
      <c r="H516" s="16">
        <f t="shared" si="106"/>
        <v>26.510400000000001</v>
      </c>
      <c r="I516" s="16"/>
      <c r="J516" s="16">
        <v>0</v>
      </c>
      <c r="K516" s="17" t="e">
        <f t="shared" si="95"/>
        <v>#REF!</v>
      </c>
      <c r="L516" s="17">
        <f t="shared" si="96"/>
        <v>26.510400000000001</v>
      </c>
      <c r="M516" s="18" t="e">
        <f t="shared" si="97"/>
        <v>#REF!</v>
      </c>
      <c r="N516" s="18">
        <f t="shared" si="98"/>
        <v>25</v>
      </c>
      <c r="O516" s="19">
        <v>58</v>
      </c>
      <c r="P516" s="19">
        <v>25</v>
      </c>
      <c r="Q516" s="20" t="e">
        <f t="shared" si="99"/>
        <v>#REF!</v>
      </c>
      <c r="R516" s="23" t="e">
        <f t="shared" si="100"/>
        <v>#REF!</v>
      </c>
    </row>
    <row r="517" spans="2:18">
      <c r="B517" s="5">
        <v>6</v>
      </c>
      <c r="C517" s="5">
        <v>6000</v>
      </c>
      <c r="D517" s="5">
        <v>6</v>
      </c>
      <c r="E517" s="31" t="s">
        <v>60</v>
      </c>
      <c r="F517" s="13" t="e">
        <f>#REF!</f>
        <v>#REF!</v>
      </c>
      <c r="G517" s="15" t="e">
        <f>#REF!</f>
        <v>#REF!</v>
      </c>
      <c r="H517" s="16">
        <f t="shared" si="106"/>
        <v>26.510400000000001</v>
      </c>
      <c r="I517" s="16"/>
      <c r="J517" s="16">
        <v>0</v>
      </c>
      <c r="K517" s="17" t="e">
        <f t="shared" si="95"/>
        <v>#REF!</v>
      </c>
      <c r="L517" s="17">
        <f t="shared" si="96"/>
        <v>26.510400000000001</v>
      </c>
      <c r="M517" s="18" t="e">
        <f t="shared" si="97"/>
        <v>#REF!</v>
      </c>
      <c r="N517" s="18">
        <f t="shared" si="98"/>
        <v>25</v>
      </c>
      <c r="O517" s="19">
        <v>58</v>
      </c>
      <c r="P517" s="19">
        <v>25</v>
      </c>
      <c r="Q517" s="20" t="e">
        <f t="shared" si="99"/>
        <v>#REF!</v>
      </c>
      <c r="R517" s="23" t="e">
        <f t="shared" si="100"/>
        <v>#REF!</v>
      </c>
    </row>
    <row r="518" spans="2:18">
      <c r="B518" s="5">
        <v>6.1</v>
      </c>
      <c r="C518" s="5">
        <v>6100</v>
      </c>
      <c r="D518" s="5">
        <v>6.1</v>
      </c>
      <c r="E518" s="31" t="s">
        <v>61</v>
      </c>
      <c r="F518" s="13" t="e">
        <f>#REF!</f>
        <v>#REF!</v>
      </c>
      <c r="G518" s="15" t="e">
        <f>#REF!</f>
        <v>#REF!</v>
      </c>
      <c r="H518" s="16">
        <f t="shared" si="106"/>
        <v>26.510400000000001</v>
      </c>
      <c r="I518" s="16"/>
      <c r="J518" s="16">
        <v>0</v>
      </c>
      <c r="K518" s="17" t="e">
        <f t="shared" si="95"/>
        <v>#REF!</v>
      </c>
      <c r="L518" s="17">
        <f t="shared" si="96"/>
        <v>26.510400000000001</v>
      </c>
      <c r="M518" s="18" t="e">
        <f t="shared" si="97"/>
        <v>#REF!</v>
      </c>
      <c r="N518" s="18">
        <f t="shared" si="98"/>
        <v>25</v>
      </c>
      <c r="O518" s="19">
        <v>58</v>
      </c>
      <c r="P518" s="19">
        <v>25</v>
      </c>
      <c r="Q518" s="20" t="e">
        <f t="shared" si="99"/>
        <v>#REF!</v>
      </c>
      <c r="R518" s="23" t="e">
        <f t="shared" si="100"/>
        <v>#REF!</v>
      </c>
    </row>
    <row r="519" spans="2:18">
      <c r="B519" s="5">
        <v>6.2</v>
      </c>
      <c r="C519" s="5">
        <v>6200</v>
      </c>
      <c r="D519" s="5">
        <v>6.2000000000000099</v>
      </c>
      <c r="E519" s="31" t="s">
        <v>61</v>
      </c>
      <c r="F519" s="13" t="e">
        <f>#REF!</f>
        <v>#REF!</v>
      </c>
      <c r="G519" s="15" t="e">
        <f>#REF!</f>
        <v>#REF!</v>
      </c>
      <c r="H519" s="16">
        <f t="shared" si="106"/>
        <v>26.510400000000001</v>
      </c>
      <c r="I519" s="16"/>
      <c r="J519" s="16">
        <v>0</v>
      </c>
      <c r="K519" s="17" t="e">
        <f t="shared" ref="K519:K582" si="107">F519+G519</f>
        <v>#REF!</v>
      </c>
      <c r="L519" s="17">
        <f t="shared" ref="L519:L582" si="108">H519+I519+J519</f>
        <v>26.510400000000001</v>
      </c>
      <c r="M519" s="18" t="e">
        <f t="shared" ref="M519:M582" si="109">IF(B519&gt;0.05,((F519+G519)*B519+L519-N519)/B519,((F519+G519)*0.05+L519-N519)/0.05)</f>
        <v>#REF!</v>
      </c>
      <c r="N519" s="18">
        <f t="shared" ref="N519:N582" si="110">P519</f>
        <v>25</v>
      </c>
      <c r="O519" s="19">
        <v>58</v>
      </c>
      <c r="P519" s="19">
        <v>25</v>
      </c>
      <c r="Q519" s="20" t="e">
        <f t="shared" ref="Q519:Q582" si="111">IF(B519&gt;0.05,(O519-K519)*B519+P519-L519,(O519-K519)*0.05+P519-L519)</f>
        <v>#REF!</v>
      </c>
      <c r="R519" s="23" t="e">
        <f t="shared" ref="R519:R582" si="112">IF(B519&gt;0.05,Q519/(K519*B519+L519),Q519/(K519*0.05+L519))</f>
        <v>#REF!</v>
      </c>
    </row>
    <row r="520" spans="2:18">
      <c r="B520" s="5">
        <v>6.3</v>
      </c>
      <c r="C520" s="5">
        <v>6300</v>
      </c>
      <c r="D520" s="5">
        <v>6.3000000000000096</v>
      </c>
      <c r="E520" s="31" t="s">
        <v>61</v>
      </c>
      <c r="F520" s="13" t="e">
        <f>#REF!</f>
        <v>#REF!</v>
      </c>
      <c r="G520" s="15" t="e">
        <f>#REF!</f>
        <v>#REF!</v>
      </c>
      <c r="H520" s="16">
        <f t="shared" ref="H520:H529" si="113">(0.97*0.2+4.91*0.4+5.08*0.3)*7.2</f>
        <v>26.510400000000001</v>
      </c>
      <c r="I520" s="16"/>
      <c r="J520" s="16">
        <v>0</v>
      </c>
      <c r="K520" s="17" t="e">
        <f t="shared" si="107"/>
        <v>#REF!</v>
      </c>
      <c r="L520" s="17">
        <f t="shared" si="108"/>
        <v>26.510400000000001</v>
      </c>
      <c r="M520" s="18" t="e">
        <f t="shared" si="109"/>
        <v>#REF!</v>
      </c>
      <c r="N520" s="18">
        <f t="shared" si="110"/>
        <v>25</v>
      </c>
      <c r="O520" s="19">
        <v>58</v>
      </c>
      <c r="P520" s="19">
        <v>25</v>
      </c>
      <c r="Q520" s="20" t="e">
        <f t="shared" si="111"/>
        <v>#REF!</v>
      </c>
      <c r="R520" s="23" t="e">
        <f t="shared" si="112"/>
        <v>#REF!</v>
      </c>
    </row>
    <row r="521" spans="2:18">
      <c r="B521" s="5">
        <v>6.4</v>
      </c>
      <c r="C521" s="5">
        <v>6400</v>
      </c>
      <c r="D521" s="5">
        <v>6.4000000000000101</v>
      </c>
      <c r="E521" s="31" t="s">
        <v>61</v>
      </c>
      <c r="F521" s="13" t="e">
        <f>#REF!</f>
        <v>#REF!</v>
      </c>
      <c r="G521" s="15" t="e">
        <f>#REF!</f>
        <v>#REF!</v>
      </c>
      <c r="H521" s="16">
        <f t="shared" si="113"/>
        <v>26.510400000000001</v>
      </c>
      <c r="I521" s="16"/>
      <c r="J521" s="16">
        <v>0</v>
      </c>
      <c r="K521" s="17" t="e">
        <f t="shared" si="107"/>
        <v>#REF!</v>
      </c>
      <c r="L521" s="17">
        <f t="shared" si="108"/>
        <v>26.510400000000001</v>
      </c>
      <c r="M521" s="18" t="e">
        <f t="shared" si="109"/>
        <v>#REF!</v>
      </c>
      <c r="N521" s="18">
        <f t="shared" si="110"/>
        <v>25</v>
      </c>
      <c r="O521" s="19">
        <v>58</v>
      </c>
      <c r="P521" s="19">
        <v>25</v>
      </c>
      <c r="Q521" s="20" t="e">
        <f t="shared" si="111"/>
        <v>#REF!</v>
      </c>
      <c r="R521" s="23" t="e">
        <f t="shared" si="112"/>
        <v>#REF!</v>
      </c>
    </row>
    <row r="522" spans="2:18">
      <c r="B522" s="5">
        <v>6.5</v>
      </c>
      <c r="C522" s="5">
        <v>6500</v>
      </c>
      <c r="D522" s="5">
        <v>6.5000000000000098</v>
      </c>
      <c r="E522" s="31" t="s">
        <v>61</v>
      </c>
      <c r="F522" s="13" t="e">
        <f>#REF!</f>
        <v>#REF!</v>
      </c>
      <c r="G522" s="15" t="e">
        <f>#REF!</f>
        <v>#REF!</v>
      </c>
      <c r="H522" s="16">
        <f t="shared" si="113"/>
        <v>26.510400000000001</v>
      </c>
      <c r="I522" s="16"/>
      <c r="J522" s="16">
        <v>0</v>
      </c>
      <c r="K522" s="17" t="e">
        <f t="shared" si="107"/>
        <v>#REF!</v>
      </c>
      <c r="L522" s="17">
        <f t="shared" si="108"/>
        <v>26.510400000000001</v>
      </c>
      <c r="M522" s="18" t="e">
        <f t="shared" si="109"/>
        <v>#REF!</v>
      </c>
      <c r="N522" s="18">
        <f t="shared" si="110"/>
        <v>25</v>
      </c>
      <c r="O522" s="19">
        <v>58</v>
      </c>
      <c r="P522" s="19">
        <v>25</v>
      </c>
      <c r="Q522" s="20" t="e">
        <f t="shared" si="111"/>
        <v>#REF!</v>
      </c>
      <c r="R522" s="23" t="e">
        <f t="shared" si="112"/>
        <v>#REF!</v>
      </c>
    </row>
    <row r="523" spans="2:18">
      <c r="B523" s="5">
        <v>6.6</v>
      </c>
      <c r="C523" s="5">
        <v>6600</v>
      </c>
      <c r="D523" s="5">
        <v>6.6000000000000103</v>
      </c>
      <c r="E523" s="31" t="s">
        <v>61</v>
      </c>
      <c r="F523" s="13" t="e">
        <f>#REF!</f>
        <v>#REF!</v>
      </c>
      <c r="G523" s="15" t="e">
        <f>#REF!</f>
        <v>#REF!</v>
      </c>
      <c r="H523" s="16">
        <f t="shared" si="113"/>
        <v>26.510400000000001</v>
      </c>
      <c r="I523" s="16"/>
      <c r="J523" s="16">
        <v>0</v>
      </c>
      <c r="K523" s="17" t="e">
        <f t="shared" si="107"/>
        <v>#REF!</v>
      </c>
      <c r="L523" s="17">
        <f t="shared" si="108"/>
        <v>26.510400000000001</v>
      </c>
      <c r="M523" s="18" t="e">
        <f t="shared" si="109"/>
        <v>#REF!</v>
      </c>
      <c r="N523" s="18">
        <f t="shared" si="110"/>
        <v>25</v>
      </c>
      <c r="O523" s="19">
        <v>58</v>
      </c>
      <c r="P523" s="19">
        <v>25</v>
      </c>
      <c r="Q523" s="20" t="e">
        <f t="shared" si="111"/>
        <v>#REF!</v>
      </c>
      <c r="R523" s="23" t="e">
        <f t="shared" si="112"/>
        <v>#REF!</v>
      </c>
    </row>
    <row r="524" spans="2:18">
      <c r="B524" s="5">
        <v>6.7</v>
      </c>
      <c r="C524" s="5">
        <v>6700</v>
      </c>
      <c r="D524" s="5">
        <v>6.7000000000000099</v>
      </c>
      <c r="E524" s="31" t="s">
        <v>61</v>
      </c>
      <c r="F524" s="13" t="e">
        <f>#REF!</f>
        <v>#REF!</v>
      </c>
      <c r="G524" s="15" t="e">
        <f>#REF!</f>
        <v>#REF!</v>
      </c>
      <c r="H524" s="16">
        <f t="shared" si="113"/>
        <v>26.510400000000001</v>
      </c>
      <c r="I524" s="16"/>
      <c r="J524" s="16">
        <v>0</v>
      </c>
      <c r="K524" s="17" t="e">
        <f t="shared" si="107"/>
        <v>#REF!</v>
      </c>
      <c r="L524" s="17">
        <f t="shared" si="108"/>
        <v>26.510400000000001</v>
      </c>
      <c r="M524" s="18" t="e">
        <f t="shared" si="109"/>
        <v>#REF!</v>
      </c>
      <c r="N524" s="18">
        <f t="shared" si="110"/>
        <v>25</v>
      </c>
      <c r="O524" s="19">
        <v>58</v>
      </c>
      <c r="P524" s="19">
        <v>25</v>
      </c>
      <c r="Q524" s="20" t="e">
        <f t="shared" si="111"/>
        <v>#REF!</v>
      </c>
      <c r="R524" s="23" t="e">
        <f t="shared" si="112"/>
        <v>#REF!</v>
      </c>
    </row>
    <row r="525" spans="2:18">
      <c r="B525" s="5">
        <v>6.8</v>
      </c>
      <c r="C525" s="5">
        <v>6800</v>
      </c>
      <c r="D525" s="5">
        <v>6.8000000000000096</v>
      </c>
      <c r="E525" s="31" t="s">
        <v>61</v>
      </c>
      <c r="F525" s="13" t="e">
        <f>#REF!</f>
        <v>#REF!</v>
      </c>
      <c r="G525" s="15" t="e">
        <f>#REF!</f>
        <v>#REF!</v>
      </c>
      <c r="H525" s="16">
        <f t="shared" si="113"/>
        <v>26.510400000000001</v>
      </c>
      <c r="I525" s="16"/>
      <c r="J525" s="16">
        <v>0</v>
      </c>
      <c r="K525" s="17" t="e">
        <f t="shared" si="107"/>
        <v>#REF!</v>
      </c>
      <c r="L525" s="17">
        <f t="shared" si="108"/>
        <v>26.510400000000001</v>
      </c>
      <c r="M525" s="18" t="e">
        <f t="shared" si="109"/>
        <v>#REF!</v>
      </c>
      <c r="N525" s="18">
        <f t="shared" si="110"/>
        <v>25</v>
      </c>
      <c r="O525" s="19">
        <v>58</v>
      </c>
      <c r="P525" s="19">
        <v>25</v>
      </c>
      <c r="Q525" s="20" t="e">
        <f t="shared" si="111"/>
        <v>#REF!</v>
      </c>
      <c r="R525" s="23" t="e">
        <f t="shared" si="112"/>
        <v>#REF!</v>
      </c>
    </row>
    <row r="526" spans="2:18">
      <c r="B526" s="5">
        <v>6.9</v>
      </c>
      <c r="C526" s="5">
        <v>6900</v>
      </c>
      <c r="D526" s="5">
        <v>6.9000000000000101</v>
      </c>
      <c r="E526" s="31" t="s">
        <v>61</v>
      </c>
      <c r="F526" s="13" t="e">
        <f>#REF!</f>
        <v>#REF!</v>
      </c>
      <c r="G526" s="15" t="e">
        <f>#REF!</f>
        <v>#REF!</v>
      </c>
      <c r="H526" s="16">
        <f t="shared" si="113"/>
        <v>26.510400000000001</v>
      </c>
      <c r="I526" s="16"/>
      <c r="J526" s="16">
        <v>0</v>
      </c>
      <c r="K526" s="17" t="e">
        <f t="shared" si="107"/>
        <v>#REF!</v>
      </c>
      <c r="L526" s="17">
        <f t="shared" si="108"/>
        <v>26.510400000000001</v>
      </c>
      <c r="M526" s="18" t="e">
        <f t="shared" si="109"/>
        <v>#REF!</v>
      </c>
      <c r="N526" s="18">
        <f t="shared" si="110"/>
        <v>25</v>
      </c>
      <c r="O526" s="19">
        <v>58</v>
      </c>
      <c r="P526" s="19">
        <v>25</v>
      </c>
      <c r="Q526" s="20" t="e">
        <f t="shared" si="111"/>
        <v>#REF!</v>
      </c>
      <c r="R526" s="23" t="e">
        <f t="shared" si="112"/>
        <v>#REF!</v>
      </c>
    </row>
    <row r="527" spans="2:18">
      <c r="B527" s="5">
        <v>7</v>
      </c>
      <c r="C527" s="5">
        <v>7000</v>
      </c>
      <c r="D527" s="5">
        <v>7.0000000000000098</v>
      </c>
      <c r="E527" s="31" t="s">
        <v>61</v>
      </c>
      <c r="F527" s="13" t="e">
        <f>#REF!</f>
        <v>#REF!</v>
      </c>
      <c r="G527" s="15" t="e">
        <f>#REF!</f>
        <v>#REF!</v>
      </c>
      <c r="H527" s="16">
        <f t="shared" si="113"/>
        <v>26.510400000000001</v>
      </c>
      <c r="I527" s="16"/>
      <c r="J527" s="16">
        <v>0</v>
      </c>
      <c r="K527" s="17" t="e">
        <f t="shared" si="107"/>
        <v>#REF!</v>
      </c>
      <c r="L527" s="17">
        <f t="shared" si="108"/>
        <v>26.510400000000001</v>
      </c>
      <c r="M527" s="18" t="e">
        <f t="shared" si="109"/>
        <v>#REF!</v>
      </c>
      <c r="N527" s="18">
        <f t="shared" si="110"/>
        <v>25</v>
      </c>
      <c r="O527" s="19">
        <v>58</v>
      </c>
      <c r="P527" s="19">
        <v>25</v>
      </c>
      <c r="Q527" s="20" t="e">
        <f t="shared" si="111"/>
        <v>#REF!</v>
      </c>
      <c r="R527" s="23" t="e">
        <f t="shared" si="112"/>
        <v>#REF!</v>
      </c>
    </row>
    <row r="528" spans="2:18">
      <c r="B528" s="5">
        <v>7.1</v>
      </c>
      <c r="C528" s="5">
        <v>7100</v>
      </c>
      <c r="D528" s="5">
        <v>7.1000000000000103</v>
      </c>
      <c r="E528" s="31" t="s">
        <v>62</v>
      </c>
      <c r="F528" s="13" t="e">
        <f>#REF!</f>
        <v>#REF!</v>
      </c>
      <c r="G528" s="15" t="e">
        <f>#REF!</f>
        <v>#REF!</v>
      </c>
      <c r="H528" s="16">
        <f t="shared" si="113"/>
        <v>26.510400000000001</v>
      </c>
      <c r="I528" s="16"/>
      <c r="J528" s="16">
        <v>0</v>
      </c>
      <c r="K528" s="17" t="e">
        <f t="shared" si="107"/>
        <v>#REF!</v>
      </c>
      <c r="L528" s="17">
        <f t="shared" si="108"/>
        <v>26.510400000000001</v>
      </c>
      <c r="M528" s="18" t="e">
        <f t="shared" si="109"/>
        <v>#REF!</v>
      </c>
      <c r="N528" s="18">
        <f t="shared" si="110"/>
        <v>25</v>
      </c>
      <c r="O528" s="19">
        <v>58</v>
      </c>
      <c r="P528" s="19">
        <v>25</v>
      </c>
      <c r="Q528" s="20" t="e">
        <f t="shared" si="111"/>
        <v>#REF!</v>
      </c>
      <c r="R528" s="23" t="e">
        <f t="shared" si="112"/>
        <v>#REF!</v>
      </c>
    </row>
    <row r="529" spans="2:18">
      <c r="B529" s="5">
        <v>7.2</v>
      </c>
      <c r="C529" s="5">
        <v>7200</v>
      </c>
      <c r="D529" s="5">
        <v>7.2000000000000099</v>
      </c>
      <c r="E529" s="31" t="s">
        <v>62</v>
      </c>
      <c r="F529" s="13" t="e">
        <f>#REF!</f>
        <v>#REF!</v>
      </c>
      <c r="G529" s="15" t="e">
        <f>#REF!</f>
        <v>#REF!</v>
      </c>
      <c r="H529" s="16">
        <f t="shared" si="113"/>
        <v>26.510400000000001</v>
      </c>
      <c r="I529" s="16"/>
      <c r="J529" s="16">
        <v>0</v>
      </c>
      <c r="K529" s="17" t="e">
        <f t="shared" si="107"/>
        <v>#REF!</v>
      </c>
      <c r="L529" s="17">
        <f t="shared" si="108"/>
        <v>26.510400000000001</v>
      </c>
      <c r="M529" s="18" t="e">
        <f t="shared" si="109"/>
        <v>#REF!</v>
      </c>
      <c r="N529" s="18">
        <f t="shared" si="110"/>
        <v>25</v>
      </c>
      <c r="O529" s="19">
        <v>58</v>
      </c>
      <c r="P529" s="19">
        <v>25</v>
      </c>
      <c r="Q529" s="20" t="e">
        <f t="shared" si="111"/>
        <v>#REF!</v>
      </c>
      <c r="R529" s="23" t="e">
        <f t="shared" si="112"/>
        <v>#REF!</v>
      </c>
    </row>
    <row r="530" spans="2:18">
      <c r="B530" s="5">
        <v>7.3</v>
      </c>
      <c r="C530" s="5">
        <v>7300</v>
      </c>
      <c r="D530" s="5">
        <v>7.3000000000000096</v>
      </c>
      <c r="E530" s="31" t="s">
        <v>62</v>
      </c>
      <c r="F530" s="13" t="e">
        <f>#REF!</f>
        <v>#REF!</v>
      </c>
      <c r="G530" s="15" t="e">
        <f>#REF!</f>
        <v>#REF!</v>
      </c>
      <c r="H530" s="16">
        <f t="shared" ref="H530:H539" si="114">(0.97*0.2+4.91*0.4+5.08*0.3)*7.2</f>
        <v>26.510400000000001</v>
      </c>
      <c r="I530" s="16"/>
      <c r="J530" s="16">
        <v>0</v>
      </c>
      <c r="K530" s="17" t="e">
        <f t="shared" si="107"/>
        <v>#REF!</v>
      </c>
      <c r="L530" s="17">
        <f t="shared" si="108"/>
        <v>26.510400000000001</v>
      </c>
      <c r="M530" s="18" t="e">
        <f t="shared" si="109"/>
        <v>#REF!</v>
      </c>
      <c r="N530" s="18">
        <f t="shared" si="110"/>
        <v>25</v>
      </c>
      <c r="O530" s="19">
        <v>58</v>
      </c>
      <c r="P530" s="19">
        <v>25</v>
      </c>
      <c r="Q530" s="20" t="e">
        <f t="shared" si="111"/>
        <v>#REF!</v>
      </c>
      <c r="R530" s="23" t="e">
        <f t="shared" si="112"/>
        <v>#REF!</v>
      </c>
    </row>
    <row r="531" spans="2:18">
      <c r="B531" s="5">
        <v>7.4</v>
      </c>
      <c r="C531" s="5">
        <v>7400</v>
      </c>
      <c r="D531" s="5">
        <v>7.4000000000000101</v>
      </c>
      <c r="E531" s="31" t="s">
        <v>62</v>
      </c>
      <c r="F531" s="13" t="e">
        <f>#REF!</f>
        <v>#REF!</v>
      </c>
      <c r="G531" s="15" t="e">
        <f>#REF!</f>
        <v>#REF!</v>
      </c>
      <c r="H531" s="16">
        <f t="shared" si="114"/>
        <v>26.510400000000001</v>
      </c>
      <c r="I531" s="16"/>
      <c r="J531" s="16">
        <v>0</v>
      </c>
      <c r="K531" s="17" t="e">
        <f t="shared" si="107"/>
        <v>#REF!</v>
      </c>
      <c r="L531" s="17">
        <f t="shared" si="108"/>
        <v>26.510400000000001</v>
      </c>
      <c r="M531" s="18" t="e">
        <f t="shared" si="109"/>
        <v>#REF!</v>
      </c>
      <c r="N531" s="18">
        <f t="shared" si="110"/>
        <v>25</v>
      </c>
      <c r="O531" s="19">
        <v>58</v>
      </c>
      <c r="P531" s="19">
        <v>25</v>
      </c>
      <c r="Q531" s="20" t="e">
        <f t="shared" si="111"/>
        <v>#REF!</v>
      </c>
      <c r="R531" s="23" t="e">
        <f t="shared" si="112"/>
        <v>#REF!</v>
      </c>
    </row>
    <row r="532" spans="2:18">
      <c r="B532" s="5">
        <v>7.5</v>
      </c>
      <c r="C532" s="5">
        <v>7500</v>
      </c>
      <c r="D532" s="5">
        <v>7.5000000000000098</v>
      </c>
      <c r="E532" s="31" t="s">
        <v>62</v>
      </c>
      <c r="F532" s="13" t="e">
        <f>#REF!</f>
        <v>#REF!</v>
      </c>
      <c r="G532" s="15" t="e">
        <f>#REF!</f>
        <v>#REF!</v>
      </c>
      <c r="H532" s="16">
        <f t="shared" si="114"/>
        <v>26.510400000000001</v>
      </c>
      <c r="I532" s="16"/>
      <c r="J532" s="16">
        <v>0</v>
      </c>
      <c r="K532" s="17" t="e">
        <f t="shared" si="107"/>
        <v>#REF!</v>
      </c>
      <c r="L532" s="17">
        <f t="shared" si="108"/>
        <v>26.510400000000001</v>
      </c>
      <c r="M532" s="18" t="e">
        <f t="shared" si="109"/>
        <v>#REF!</v>
      </c>
      <c r="N532" s="18">
        <f t="shared" si="110"/>
        <v>25</v>
      </c>
      <c r="O532" s="19">
        <v>58</v>
      </c>
      <c r="P532" s="19">
        <v>25</v>
      </c>
      <c r="Q532" s="20" t="e">
        <f t="shared" si="111"/>
        <v>#REF!</v>
      </c>
      <c r="R532" s="23" t="e">
        <f t="shared" si="112"/>
        <v>#REF!</v>
      </c>
    </row>
    <row r="533" spans="2:18">
      <c r="B533" s="5">
        <v>7.6</v>
      </c>
      <c r="C533" s="5">
        <v>7600</v>
      </c>
      <c r="D533" s="5">
        <v>7.6000000000000103</v>
      </c>
      <c r="E533" s="31" t="s">
        <v>62</v>
      </c>
      <c r="F533" s="13" t="e">
        <f>#REF!</f>
        <v>#REF!</v>
      </c>
      <c r="G533" s="15" t="e">
        <f>#REF!</f>
        <v>#REF!</v>
      </c>
      <c r="H533" s="16">
        <f t="shared" si="114"/>
        <v>26.510400000000001</v>
      </c>
      <c r="I533" s="16"/>
      <c r="J533" s="16">
        <v>0</v>
      </c>
      <c r="K533" s="17" t="e">
        <f t="shared" si="107"/>
        <v>#REF!</v>
      </c>
      <c r="L533" s="17">
        <f t="shared" si="108"/>
        <v>26.510400000000001</v>
      </c>
      <c r="M533" s="18" t="e">
        <f t="shared" si="109"/>
        <v>#REF!</v>
      </c>
      <c r="N533" s="18">
        <f t="shared" si="110"/>
        <v>25</v>
      </c>
      <c r="O533" s="19">
        <v>58</v>
      </c>
      <c r="P533" s="19">
        <v>25</v>
      </c>
      <c r="Q533" s="20" t="e">
        <f t="shared" si="111"/>
        <v>#REF!</v>
      </c>
      <c r="R533" s="23" t="e">
        <f t="shared" si="112"/>
        <v>#REF!</v>
      </c>
    </row>
    <row r="534" spans="2:18">
      <c r="B534" s="5">
        <v>7.7</v>
      </c>
      <c r="C534" s="5">
        <v>7700</v>
      </c>
      <c r="D534" s="5">
        <v>7.7000000000000099</v>
      </c>
      <c r="E534" s="31" t="s">
        <v>62</v>
      </c>
      <c r="F534" s="13" t="e">
        <f>#REF!</f>
        <v>#REF!</v>
      </c>
      <c r="G534" s="15" t="e">
        <f>#REF!</f>
        <v>#REF!</v>
      </c>
      <c r="H534" s="16">
        <f t="shared" si="114"/>
        <v>26.510400000000001</v>
      </c>
      <c r="I534" s="16"/>
      <c r="J534" s="16">
        <v>0</v>
      </c>
      <c r="K534" s="17" t="e">
        <f t="shared" si="107"/>
        <v>#REF!</v>
      </c>
      <c r="L534" s="17">
        <f t="shared" si="108"/>
        <v>26.510400000000001</v>
      </c>
      <c r="M534" s="18" t="e">
        <f t="shared" si="109"/>
        <v>#REF!</v>
      </c>
      <c r="N534" s="18">
        <f t="shared" si="110"/>
        <v>25</v>
      </c>
      <c r="O534" s="19">
        <v>58</v>
      </c>
      <c r="P534" s="19">
        <v>25</v>
      </c>
      <c r="Q534" s="20" t="e">
        <f t="shared" si="111"/>
        <v>#REF!</v>
      </c>
      <c r="R534" s="23" t="e">
        <f t="shared" si="112"/>
        <v>#REF!</v>
      </c>
    </row>
    <row r="535" spans="2:18">
      <c r="B535" s="5">
        <v>7.8</v>
      </c>
      <c r="C535" s="5">
        <v>7800</v>
      </c>
      <c r="D535" s="5">
        <v>7.8000000000000096</v>
      </c>
      <c r="E535" s="31" t="s">
        <v>62</v>
      </c>
      <c r="F535" s="13" t="e">
        <f>#REF!</f>
        <v>#REF!</v>
      </c>
      <c r="G535" s="15" t="e">
        <f>#REF!</f>
        <v>#REF!</v>
      </c>
      <c r="H535" s="16">
        <f t="shared" si="114"/>
        <v>26.510400000000001</v>
      </c>
      <c r="I535" s="16"/>
      <c r="J535" s="16">
        <v>0</v>
      </c>
      <c r="K535" s="17" t="e">
        <f t="shared" si="107"/>
        <v>#REF!</v>
      </c>
      <c r="L535" s="17">
        <f t="shared" si="108"/>
        <v>26.510400000000001</v>
      </c>
      <c r="M535" s="18" t="e">
        <f t="shared" si="109"/>
        <v>#REF!</v>
      </c>
      <c r="N535" s="18">
        <f t="shared" si="110"/>
        <v>25</v>
      </c>
      <c r="O535" s="19">
        <v>58</v>
      </c>
      <c r="P535" s="19">
        <v>25</v>
      </c>
      <c r="Q535" s="20" t="e">
        <f t="shared" si="111"/>
        <v>#REF!</v>
      </c>
      <c r="R535" s="23" t="e">
        <f t="shared" si="112"/>
        <v>#REF!</v>
      </c>
    </row>
    <row r="536" spans="2:18">
      <c r="B536" s="5">
        <v>7.9</v>
      </c>
      <c r="C536" s="5">
        <v>7900</v>
      </c>
      <c r="D536" s="5">
        <v>7.9000000000000101</v>
      </c>
      <c r="E536" s="31" t="s">
        <v>62</v>
      </c>
      <c r="F536" s="13" t="e">
        <f>#REF!</f>
        <v>#REF!</v>
      </c>
      <c r="G536" s="15" t="e">
        <f>#REF!</f>
        <v>#REF!</v>
      </c>
      <c r="H536" s="16">
        <f t="shared" si="114"/>
        <v>26.510400000000001</v>
      </c>
      <c r="I536" s="16"/>
      <c r="J536" s="16">
        <v>0</v>
      </c>
      <c r="K536" s="17" t="e">
        <f t="shared" si="107"/>
        <v>#REF!</v>
      </c>
      <c r="L536" s="17">
        <f t="shared" si="108"/>
        <v>26.510400000000001</v>
      </c>
      <c r="M536" s="18" t="e">
        <f t="shared" si="109"/>
        <v>#REF!</v>
      </c>
      <c r="N536" s="18">
        <f t="shared" si="110"/>
        <v>25</v>
      </c>
      <c r="O536" s="19">
        <v>58</v>
      </c>
      <c r="P536" s="19">
        <v>25</v>
      </c>
      <c r="Q536" s="20" t="e">
        <f t="shared" si="111"/>
        <v>#REF!</v>
      </c>
      <c r="R536" s="23" t="e">
        <f t="shared" si="112"/>
        <v>#REF!</v>
      </c>
    </row>
    <row r="537" spans="2:18">
      <c r="B537" s="5">
        <v>8</v>
      </c>
      <c r="C537" s="5">
        <v>8000</v>
      </c>
      <c r="D537" s="5">
        <v>8.0000000000000107</v>
      </c>
      <c r="E537" s="31" t="s">
        <v>62</v>
      </c>
      <c r="F537" s="13" t="e">
        <f>#REF!</f>
        <v>#REF!</v>
      </c>
      <c r="G537" s="15" t="e">
        <f>#REF!</f>
        <v>#REF!</v>
      </c>
      <c r="H537" s="16">
        <f t="shared" si="114"/>
        <v>26.510400000000001</v>
      </c>
      <c r="I537" s="16"/>
      <c r="J537" s="16">
        <v>0</v>
      </c>
      <c r="K537" s="17" t="e">
        <f t="shared" si="107"/>
        <v>#REF!</v>
      </c>
      <c r="L537" s="17">
        <f t="shared" si="108"/>
        <v>26.510400000000001</v>
      </c>
      <c r="M537" s="18" t="e">
        <f t="shared" si="109"/>
        <v>#REF!</v>
      </c>
      <c r="N537" s="18">
        <f t="shared" si="110"/>
        <v>25</v>
      </c>
      <c r="O537" s="19">
        <v>58</v>
      </c>
      <c r="P537" s="19">
        <v>25</v>
      </c>
      <c r="Q537" s="20" t="e">
        <f t="shared" si="111"/>
        <v>#REF!</v>
      </c>
      <c r="R537" s="23" t="e">
        <f t="shared" si="112"/>
        <v>#REF!</v>
      </c>
    </row>
    <row r="538" spans="2:18">
      <c r="B538" s="5">
        <v>8.1</v>
      </c>
      <c r="C538" s="5">
        <v>8100</v>
      </c>
      <c r="D538" s="5">
        <v>8.1000000000000192</v>
      </c>
      <c r="E538" s="31" t="s">
        <v>63</v>
      </c>
      <c r="F538" s="13" t="e">
        <f>#REF!</f>
        <v>#REF!</v>
      </c>
      <c r="G538" s="15" t="e">
        <f>#REF!</f>
        <v>#REF!</v>
      </c>
      <c r="H538" s="16">
        <f t="shared" si="114"/>
        <v>26.510400000000001</v>
      </c>
      <c r="I538" s="16"/>
      <c r="J538" s="16">
        <v>0</v>
      </c>
      <c r="K538" s="17" t="e">
        <f t="shared" si="107"/>
        <v>#REF!</v>
      </c>
      <c r="L538" s="17">
        <f t="shared" si="108"/>
        <v>26.510400000000001</v>
      </c>
      <c r="M538" s="18" t="e">
        <f t="shared" si="109"/>
        <v>#REF!</v>
      </c>
      <c r="N538" s="18">
        <f t="shared" si="110"/>
        <v>25</v>
      </c>
      <c r="O538" s="19">
        <v>58</v>
      </c>
      <c r="P538" s="19">
        <v>25</v>
      </c>
      <c r="Q538" s="20" t="e">
        <f t="shared" si="111"/>
        <v>#REF!</v>
      </c>
      <c r="R538" s="23" t="e">
        <f t="shared" si="112"/>
        <v>#REF!</v>
      </c>
    </row>
    <row r="539" spans="2:18">
      <c r="B539" s="5">
        <v>8.1999999999999993</v>
      </c>
      <c r="C539" s="5">
        <v>8200</v>
      </c>
      <c r="D539" s="5">
        <v>8.2000000000000206</v>
      </c>
      <c r="E539" s="31" t="s">
        <v>63</v>
      </c>
      <c r="F539" s="13" t="e">
        <f>#REF!</f>
        <v>#REF!</v>
      </c>
      <c r="G539" s="15" t="e">
        <f>#REF!</f>
        <v>#REF!</v>
      </c>
      <c r="H539" s="16">
        <f t="shared" si="114"/>
        <v>26.510400000000001</v>
      </c>
      <c r="I539" s="16"/>
      <c r="J539" s="16">
        <v>0</v>
      </c>
      <c r="K539" s="17" t="e">
        <f t="shared" si="107"/>
        <v>#REF!</v>
      </c>
      <c r="L539" s="17">
        <f t="shared" si="108"/>
        <v>26.510400000000001</v>
      </c>
      <c r="M539" s="18" t="e">
        <f t="shared" si="109"/>
        <v>#REF!</v>
      </c>
      <c r="N539" s="18">
        <f t="shared" si="110"/>
        <v>25</v>
      </c>
      <c r="O539" s="19">
        <v>58</v>
      </c>
      <c r="P539" s="19">
        <v>25</v>
      </c>
      <c r="Q539" s="20" t="e">
        <f t="shared" si="111"/>
        <v>#REF!</v>
      </c>
      <c r="R539" s="23" t="e">
        <f t="shared" si="112"/>
        <v>#REF!</v>
      </c>
    </row>
    <row r="540" spans="2:18">
      <c r="B540" s="5">
        <v>8.3000000000000007</v>
      </c>
      <c r="C540" s="5">
        <v>8300</v>
      </c>
      <c r="D540" s="5">
        <v>8.3000000000000203</v>
      </c>
      <c r="E540" s="31" t="s">
        <v>63</v>
      </c>
      <c r="F540" s="13" t="e">
        <f>#REF!</f>
        <v>#REF!</v>
      </c>
      <c r="G540" s="15" t="e">
        <f>#REF!</f>
        <v>#REF!</v>
      </c>
      <c r="H540" s="16">
        <f t="shared" ref="H540:H549" si="115">(0.97*0.2+4.91*0.4+5.08*0.3)*7.2</f>
        <v>26.510400000000001</v>
      </c>
      <c r="I540" s="16"/>
      <c r="J540" s="16">
        <v>0</v>
      </c>
      <c r="K540" s="17" t="e">
        <f t="shared" si="107"/>
        <v>#REF!</v>
      </c>
      <c r="L540" s="17">
        <f t="shared" si="108"/>
        <v>26.510400000000001</v>
      </c>
      <c r="M540" s="18" t="e">
        <f t="shared" si="109"/>
        <v>#REF!</v>
      </c>
      <c r="N540" s="18">
        <f t="shared" si="110"/>
        <v>25</v>
      </c>
      <c r="O540" s="19">
        <v>58</v>
      </c>
      <c r="P540" s="19">
        <v>25</v>
      </c>
      <c r="Q540" s="20" t="e">
        <f t="shared" si="111"/>
        <v>#REF!</v>
      </c>
      <c r="R540" s="23" t="e">
        <f t="shared" si="112"/>
        <v>#REF!</v>
      </c>
    </row>
    <row r="541" spans="2:18">
      <c r="B541" s="5">
        <v>8.4</v>
      </c>
      <c r="C541" s="5">
        <v>8400</v>
      </c>
      <c r="D541" s="5">
        <v>8.4000000000000199</v>
      </c>
      <c r="E541" s="31" t="s">
        <v>63</v>
      </c>
      <c r="F541" s="13" t="e">
        <f>#REF!</f>
        <v>#REF!</v>
      </c>
      <c r="G541" s="15" t="e">
        <f>#REF!</f>
        <v>#REF!</v>
      </c>
      <c r="H541" s="16">
        <f t="shared" si="115"/>
        <v>26.510400000000001</v>
      </c>
      <c r="I541" s="16"/>
      <c r="J541" s="16">
        <v>0</v>
      </c>
      <c r="K541" s="17" t="e">
        <f t="shared" si="107"/>
        <v>#REF!</v>
      </c>
      <c r="L541" s="17">
        <f t="shared" si="108"/>
        <v>26.510400000000001</v>
      </c>
      <c r="M541" s="18" t="e">
        <f t="shared" si="109"/>
        <v>#REF!</v>
      </c>
      <c r="N541" s="18">
        <f t="shared" si="110"/>
        <v>25</v>
      </c>
      <c r="O541" s="19">
        <v>58</v>
      </c>
      <c r="P541" s="19">
        <v>25</v>
      </c>
      <c r="Q541" s="20" t="e">
        <f t="shared" si="111"/>
        <v>#REF!</v>
      </c>
      <c r="R541" s="23" t="e">
        <f t="shared" si="112"/>
        <v>#REF!</v>
      </c>
    </row>
    <row r="542" spans="2:18">
      <c r="B542" s="5">
        <v>8.5</v>
      </c>
      <c r="C542" s="5">
        <v>8500</v>
      </c>
      <c r="D542" s="5">
        <v>8.5000000000000195</v>
      </c>
      <c r="E542" s="31" t="s">
        <v>63</v>
      </c>
      <c r="F542" s="13" t="e">
        <f>#REF!</f>
        <v>#REF!</v>
      </c>
      <c r="G542" s="15" t="e">
        <f>#REF!</f>
        <v>#REF!</v>
      </c>
      <c r="H542" s="16">
        <f t="shared" si="115"/>
        <v>26.510400000000001</v>
      </c>
      <c r="I542" s="16"/>
      <c r="J542" s="16">
        <v>0</v>
      </c>
      <c r="K542" s="17" t="e">
        <f t="shared" si="107"/>
        <v>#REF!</v>
      </c>
      <c r="L542" s="17">
        <f t="shared" si="108"/>
        <v>26.510400000000001</v>
      </c>
      <c r="M542" s="18" t="e">
        <f t="shared" si="109"/>
        <v>#REF!</v>
      </c>
      <c r="N542" s="18">
        <f t="shared" si="110"/>
        <v>25</v>
      </c>
      <c r="O542" s="19">
        <v>58</v>
      </c>
      <c r="P542" s="19">
        <v>25</v>
      </c>
      <c r="Q542" s="20" t="e">
        <f t="shared" si="111"/>
        <v>#REF!</v>
      </c>
      <c r="R542" s="23" t="e">
        <f t="shared" si="112"/>
        <v>#REF!</v>
      </c>
    </row>
    <row r="543" spans="2:18">
      <c r="B543" s="5">
        <v>8.6</v>
      </c>
      <c r="C543" s="5">
        <v>8600</v>
      </c>
      <c r="D543" s="5">
        <v>8.6000000000000192</v>
      </c>
      <c r="E543" s="31" t="s">
        <v>63</v>
      </c>
      <c r="F543" s="13" t="e">
        <f>#REF!</f>
        <v>#REF!</v>
      </c>
      <c r="G543" s="15" t="e">
        <f>#REF!</f>
        <v>#REF!</v>
      </c>
      <c r="H543" s="16">
        <f t="shared" si="115"/>
        <v>26.510400000000001</v>
      </c>
      <c r="I543" s="16"/>
      <c r="J543" s="16">
        <v>0</v>
      </c>
      <c r="K543" s="17" t="e">
        <f t="shared" si="107"/>
        <v>#REF!</v>
      </c>
      <c r="L543" s="17">
        <f t="shared" si="108"/>
        <v>26.510400000000001</v>
      </c>
      <c r="M543" s="18" t="e">
        <f t="shared" si="109"/>
        <v>#REF!</v>
      </c>
      <c r="N543" s="18">
        <f t="shared" si="110"/>
        <v>25</v>
      </c>
      <c r="O543" s="19">
        <v>58</v>
      </c>
      <c r="P543" s="19">
        <v>25</v>
      </c>
      <c r="Q543" s="20" t="e">
        <f t="shared" si="111"/>
        <v>#REF!</v>
      </c>
      <c r="R543" s="23" t="e">
        <f t="shared" si="112"/>
        <v>#REF!</v>
      </c>
    </row>
    <row r="544" spans="2:18">
      <c r="B544" s="5">
        <v>8.6999999999999993</v>
      </c>
      <c r="C544" s="5">
        <v>8700</v>
      </c>
      <c r="D544" s="5">
        <v>8.7000000000000206</v>
      </c>
      <c r="E544" s="31" t="s">
        <v>63</v>
      </c>
      <c r="F544" s="13" t="e">
        <f>#REF!</f>
        <v>#REF!</v>
      </c>
      <c r="G544" s="15" t="e">
        <f>#REF!</f>
        <v>#REF!</v>
      </c>
      <c r="H544" s="16">
        <f t="shared" si="115"/>
        <v>26.510400000000001</v>
      </c>
      <c r="I544" s="16"/>
      <c r="J544" s="16">
        <v>0</v>
      </c>
      <c r="K544" s="17" t="e">
        <f t="shared" si="107"/>
        <v>#REF!</v>
      </c>
      <c r="L544" s="17">
        <f t="shared" si="108"/>
        <v>26.510400000000001</v>
      </c>
      <c r="M544" s="18" t="e">
        <f t="shared" si="109"/>
        <v>#REF!</v>
      </c>
      <c r="N544" s="18">
        <f t="shared" si="110"/>
        <v>25</v>
      </c>
      <c r="O544" s="19">
        <v>58</v>
      </c>
      <c r="P544" s="19">
        <v>25</v>
      </c>
      <c r="Q544" s="20" t="e">
        <f t="shared" si="111"/>
        <v>#REF!</v>
      </c>
      <c r="R544" s="23" t="e">
        <f t="shared" si="112"/>
        <v>#REF!</v>
      </c>
    </row>
    <row r="545" spans="2:18">
      <c r="B545" s="5">
        <v>8.8000000000000007</v>
      </c>
      <c r="C545" s="5">
        <v>8800</v>
      </c>
      <c r="D545" s="5">
        <v>8.8000000000000203</v>
      </c>
      <c r="E545" s="31" t="s">
        <v>63</v>
      </c>
      <c r="F545" s="13" t="e">
        <f>#REF!</f>
        <v>#REF!</v>
      </c>
      <c r="G545" s="15" t="e">
        <f>#REF!</f>
        <v>#REF!</v>
      </c>
      <c r="H545" s="16">
        <f t="shared" si="115"/>
        <v>26.510400000000001</v>
      </c>
      <c r="I545" s="16"/>
      <c r="J545" s="16">
        <v>0</v>
      </c>
      <c r="K545" s="17" t="e">
        <f t="shared" si="107"/>
        <v>#REF!</v>
      </c>
      <c r="L545" s="17">
        <f t="shared" si="108"/>
        <v>26.510400000000001</v>
      </c>
      <c r="M545" s="18" t="e">
        <f t="shared" si="109"/>
        <v>#REF!</v>
      </c>
      <c r="N545" s="18">
        <f t="shared" si="110"/>
        <v>25</v>
      </c>
      <c r="O545" s="19">
        <v>58</v>
      </c>
      <c r="P545" s="19">
        <v>25</v>
      </c>
      <c r="Q545" s="20" t="e">
        <f t="shared" si="111"/>
        <v>#REF!</v>
      </c>
      <c r="R545" s="23" t="e">
        <f t="shared" si="112"/>
        <v>#REF!</v>
      </c>
    </row>
    <row r="546" spans="2:18">
      <c r="B546" s="5">
        <v>8.9</v>
      </c>
      <c r="C546" s="5">
        <v>8900</v>
      </c>
      <c r="D546" s="5">
        <v>8.9000000000000199</v>
      </c>
      <c r="E546" s="31" t="s">
        <v>63</v>
      </c>
      <c r="F546" s="13" t="e">
        <f>#REF!</f>
        <v>#REF!</v>
      </c>
      <c r="G546" s="15" t="e">
        <f>#REF!</f>
        <v>#REF!</v>
      </c>
      <c r="H546" s="16">
        <f t="shared" si="115"/>
        <v>26.510400000000001</v>
      </c>
      <c r="I546" s="16"/>
      <c r="J546" s="16">
        <v>0</v>
      </c>
      <c r="K546" s="17" t="e">
        <f t="shared" si="107"/>
        <v>#REF!</v>
      </c>
      <c r="L546" s="17">
        <f t="shared" si="108"/>
        <v>26.510400000000001</v>
      </c>
      <c r="M546" s="18" t="e">
        <f t="shared" si="109"/>
        <v>#REF!</v>
      </c>
      <c r="N546" s="18">
        <f t="shared" si="110"/>
        <v>25</v>
      </c>
      <c r="O546" s="19">
        <v>58</v>
      </c>
      <c r="P546" s="19">
        <v>25</v>
      </c>
      <c r="Q546" s="20" t="e">
        <f t="shared" si="111"/>
        <v>#REF!</v>
      </c>
      <c r="R546" s="23" t="e">
        <f t="shared" si="112"/>
        <v>#REF!</v>
      </c>
    </row>
    <row r="547" spans="2:18">
      <c r="B547" s="5">
        <v>9</v>
      </c>
      <c r="C547" s="5">
        <v>9000</v>
      </c>
      <c r="D547" s="5">
        <v>9.0000000000000195</v>
      </c>
      <c r="E547" s="31" t="s">
        <v>63</v>
      </c>
      <c r="F547" s="13" t="e">
        <f>#REF!</f>
        <v>#REF!</v>
      </c>
      <c r="G547" s="15" t="e">
        <f>#REF!</f>
        <v>#REF!</v>
      </c>
      <c r="H547" s="16">
        <f t="shared" si="115"/>
        <v>26.510400000000001</v>
      </c>
      <c r="I547" s="16"/>
      <c r="J547" s="16">
        <v>0</v>
      </c>
      <c r="K547" s="17" t="e">
        <f t="shared" si="107"/>
        <v>#REF!</v>
      </c>
      <c r="L547" s="17">
        <f t="shared" si="108"/>
        <v>26.510400000000001</v>
      </c>
      <c r="M547" s="18" t="e">
        <f t="shared" si="109"/>
        <v>#REF!</v>
      </c>
      <c r="N547" s="18">
        <f t="shared" si="110"/>
        <v>25</v>
      </c>
      <c r="O547" s="19">
        <v>58</v>
      </c>
      <c r="P547" s="19">
        <v>25</v>
      </c>
      <c r="Q547" s="20" t="e">
        <f t="shared" si="111"/>
        <v>#REF!</v>
      </c>
      <c r="R547" s="23" t="e">
        <f t="shared" si="112"/>
        <v>#REF!</v>
      </c>
    </row>
    <row r="548" spans="2:18">
      <c r="B548" s="5">
        <v>9.1</v>
      </c>
      <c r="C548" s="5">
        <v>9100</v>
      </c>
      <c r="D548" s="5">
        <v>9.1000000000000192</v>
      </c>
      <c r="E548" s="31" t="s">
        <v>64</v>
      </c>
      <c r="F548" s="13" t="e">
        <f>#REF!</f>
        <v>#REF!</v>
      </c>
      <c r="G548" s="15" t="e">
        <f>#REF!</f>
        <v>#REF!</v>
      </c>
      <c r="H548" s="16">
        <f t="shared" si="115"/>
        <v>26.510400000000001</v>
      </c>
      <c r="I548" s="16"/>
      <c r="J548" s="16">
        <v>0</v>
      </c>
      <c r="K548" s="17" t="e">
        <f t="shared" si="107"/>
        <v>#REF!</v>
      </c>
      <c r="L548" s="17">
        <f t="shared" si="108"/>
        <v>26.510400000000001</v>
      </c>
      <c r="M548" s="18" t="e">
        <f t="shared" si="109"/>
        <v>#REF!</v>
      </c>
      <c r="N548" s="18">
        <f t="shared" si="110"/>
        <v>25</v>
      </c>
      <c r="O548" s="19">
        <v>58</v>
      </c>
      <c r="P548" s="19">
        <v>25</v>
      </c>
      <c r="Q548" s="20" t="e">
        <f t="shared" si="111"/>
        <v>#REF!</v>
      </c>
      <c r="R548" s="23" t="e">
        <f t="shared" si="112"/>
        <v>#REF!</v>
      </c>
    </row>
    <row r="549" spans="2:18">
      <c r="B549" s="5">
        <v>9.1999999999999993</v>
      </c>
      <c r="C549" s="5">
        <v>9200</v>
      </c>
      <c r="D549" s="5">
        <v>9.2000000000000206</v>
      </c>
      <c r="E549" s="31" t="s">
        <v>64</v>
      </c>
      <c r="F549" s="13" t="e">
        <f>#REF!</f>
        <v>#REF!</v>
      </c>
      <c r="G549" s="15" t="e">
        <f>#REF!</f>
        <v>#REF!</v>
      </c>
      <c r="H549" s="16">
        <f t="shared" si="115"/>
        <v>26.510400000000001</v>
      </c>
      <c r="I549" s="16"/>
      <c r="J549" s="16">
        <v>0</v>
      </c>
      <c r="K549" s="17" t="e">
        <f t="shared" si="107"/>
        <v>#REF!</v>
      </c>
      <c r="L549" s="17">
        <f t="shared" si="108"/>
        <v>26.510400000000001</v>
      </c>
      <c r="M549" s="18" t="e">
        <f t="shared" si="109"/>
        <v>#REF!</v>
      </c>
      <c r="N549" s="18">
        <f t="shared" si="110"/>
        <v>25</v>
      </c>
      <c r="O549" s="19">
        <v>58</v>
      </c>
      <c r="P549" s="19">
        <v>25</v>
      </c>
      <c r="Q549" s="20" t="e">
        <f t="shared" si="111"/>
        <v>#REF!</v>
      </c>
      <c r="R549" s="23" t="e">
        <f t="shared" si="112"/>
        <v>#REF!</v>
      </c>
    </row>
    <row r="550" spans="2:18">
      <c r="B550" s="5">
        <v>9.3000000000000007</v>
      </c>
      <c r="C550" s="5">
        <v>9300</v>
      </c>
      <c r="D550" s="5">
        <v>9.3000000000000203</v>
      </c>
      <c r="E550" s="31" t="s">
        <v>64</v>
      </c>
      <c r="F550" s="13" t="e">
        <f>#REF!</f>
        <v>#REF!</v>
      </c>
      <c r="G550" s="15" t="e">
        <f>#REF!</f>
        <v>#REF!</v>
      </c>
      <c r="H550" s="16">
        <f t="shared" ref="H550:H559" si="116">(0.97*0.2+4.91*0.4+5.08*0.3)*7.2</f>
        <v>26.510400000000001</v>
      </c>
      <c r="I550" s="16"/>
      <c r="J550" s="16">
        <v>0</v>
      </c>
      <c r="K550" s="17" t="e">
        <f t="shared" si="107"/>
        <v>#REF!</v>
      </c>
      <c r="L550" s="17">
        <f t="shared" si="108"/>
        <v>26.510400000000001</v>
      </c>
      <c r="M550" s="18" t="e">
        <f t="shared" si="109"/>
        <v>#REF!</v>
      </c>
      <c r="N550" s="18">
        <f t="shared" si="110"/>
        <v>25</v>
      </c>
      <c r="O550" s="19">
        <v>58</v>
      </c>
      <c r="P550" s="19">
        <v>25</v>
      </c>
      <c r="Q550" s="20" t="e">
        <f t="shared" si="111"/>
        <v>#REF!</v>
      </c>
      <c r="R550" s="23" t="e">
        <f t="shared" si="112"/>
        <v>#REF!</v>
      </c>
    </row>
    <row r="551" spans="2:18">
      <c r="B551" s="5">
        <v>9.4</v>
      </c>
      <c r="C551" s="5">
        <v>9400</v>
      </c>
      <c r="D551" s="5">
        <v>9.4000000000000199</v>
      </c>
      <c r="E551" s="31" t="s">
        <v>64</v>
      </c>
      <c r="F551" s="13" t="e">
        <f>#REF!</f>
        <v>#REF!</v>
      </c>
      <c r="G551" s="15" t="e">
        <f>#REF!</f>
        <v>#REF!</v>
      </c>
      <c r="H551" s="16">
        <f t="shared" si="116"/>
        <v>26.510400000000001</v>
      </c>
      <c r="I551" s="16"/>
      <c r="J551" s="16">
        <v>0</v>
      </c>
      <c r="K551" s="17" t="e">
        <f t="shared" si="107"/>
        <v>#REF!</v>
      </c>
      <c r="L551" s="17">
        <f t="shared" si="108"/>
        <v>26.510400000000001</v>
      </c>
      <c r="M551" s="18" t="e">
        <f t="shared" si="109"/>
        <v>#REF!</v>
      </c>
      <c r="N551" s="18">
        <f t="shared" si="110"/>
        <v>25</v>
      </c>
      <c r="O551" s="19">
        <v>58</v>
      </c>
      <c r="P551" s="19">
        <v>25</v>
      </c>
      <c r="Q551" s="20" t="e">
        <f t="shared" si="111"/>
        <v>#REF!</v>
      </c>
      <c r="R551" s="23" t="e">
        <f t="shared" si="112"/>
        <v>#REF!</v>
      </c>
    </row>
    <row r="552" spans="2:18">
      <c r="B552" s="5">
        <v>9.5</v>
      </c>
      <c r="C552" s="5">
        <v>9500</v>
      </c>
      <c r="D552" s="5">
        <v>9.5000000000000195</v>
      </c>
      <c r="E552" s="31" t="s">
        <v>64</v>
      </c>
      <c r="F552" s="13" t="e">
        <f>#REF!</f>
        <v>#REF!</v>
      </c>
      <c r="G552" s="15" t="e">
        <f>#REF!</f>
        <v>#REF!</v>
      </c>
      <c r="H552" s="16">
        <f t="shared" si="116"/>
        <v>26.510400000000001</v>
      </c>
      <c r="I552" s="16"/>
      <c r="J552" s="16">
        <v>0</v>
      </c>
      <c r="K552" s="17" t="e">
        <f t="shared" si="107"/>
        <v>#REF!</v>
      </c>
      <c r="L552" s="17">
        <f t="shared" si="108"/>
        <v>26.510400000000001</v>
      </c>
      <c r="M552" s="18" t="e">
        <f t="shared" si="109"/>
        <v>#REF!</v>
      </c>
      <c r="N552" s="18">
        <f t="shared" si="110"/>
        <v>25</v>
      </c>
      <c r="O552" s="19">
        <v>58</v>
      </c>
      <c r="P552" s="19">
        <v>25</v>
      </c>
      <c r="Q552" s="20" t="e">
        <f t="shared" si="111"/>
        <v>#REF!</v>
      </c>
      <c r="R552" s="23" t="e">
        <f t="shared" si="112"/>
        <v>#REF!</v>
      </c>
    </row>
    <row r="553" spans="2:18">
      <c r="B553" s="5">
        <v>9.6</v>
      </c>
      <c r="C553" s="5">
        <v>9600</v>
      </c>
      <c r="D553" s="5">
        <v>9.6000000000000192</v>
      </c>
      <c r="E553" s="31" t="s">
        <v>64</v>
      </c>
      <c r="F553" s="13" t="e">
        <f>#REF!</f>
        <v>#REF!</v>
      </c>
      <c r="G553" s="15" t="e">
        <f>#REF!</f>
        <v>#REF!</v>
      </c>
      <c r="H553" s="16">
        <f t="shared" si="116"/>
        <v>26.510400000000001</v>
      </c>
      <c r="I553" s="16"/>
      <c r="J553" s="16">
        <v>0</v>
      </c>
      <c r="K553" s="17" t="e">
        <f t="shared" si="107"/>
        <v>#REF!</v>
      </c>
      <c r="L553" s="17">
        <f t="shared" si="108"/>
        <v>26.510400000000001</v>
      </c>
      <c r="M553" s="18" t="e">
        <f t="shared" si="109"/>
        <v>#REF!</v>
      </c>
      <c r="N553" s="18">
        <f t="shared" si="110"/>
        <v>25</v>
      </c>
      <c r="O553" s="19">
        <v>58</v>
      </c>
      <c r="P553" s="19">
        <v>25</v>
      </c>
      <c r="Q553" s="20" t="e">
        <f t="shared" si="111"/>
        <v>#REF!</v>
      </c>
      <c r="R553" s="23" t="e">
        <f t="shared" si="112"/>
        <v>#REF!</v>
      </c>
    </row>
    <row r="554" spans="2:18">
      <c r="B554" s="5">
        <v>9.6999999999999993</v>
      </c>
      <c r="C554" s="5">
        <v>9700</v>
      </c>
      <c r="D554" s="5">
        <v>9.7000000000000206</v>
      </c>
      <c r="E554" s="31" t="s">
        <v>64</v>
      </c>
      <c r="F554" s="13" t="e">
        <f>#REF!</f>
        <v>#REF!</v>
      </c>
      <c r="G554" s="15" t="e">
        <f>#REF!</f>
        <v>#REF!</v>
      </c>
      <c r="H554" s="16">
        <f t="shared" si="116"/>
        <v>26.510400000000001</v>
      </c>
      <c r="I554" s="16"/>
      <c r="J554" s="16">
        <v>0</v>
      </c>
      <c r="K554" s="17" t="e">
        <f t="shared" si="107"/>
        <v>#REF!</v>
      </c>
      <c r="L554" s="17">
        <f t="shared" si="108"/>
        <v>26.510400000000001</v>
      </c>
      <c r="M554" s="18" t="e">
        <f t="shared" si="109"/>
        <v>#REF!</v>
      </c>
      <c r="N554" s="18">
        <f t="shared" si="110"/>
        <v>25</v>
      </c>
      <c r="O554" s="19">
        <v>58</v>
      </c>
      <c r="P554" s="19">
        <v>25</v>
      </c>
      <c r="Q554" s="20" t="e">
        <f t="shared" si="111"/>
        <v>#REF!</v>
      </c>
      <c r="R554" s="23" t="e">
        <f t="shared" si="112"/>
        <v>#REF!</v>
      </c>
    </row>
    <row r="555" spans="2:18">
      <c r="B555" s="5">
        <v>9.8000000000000007</v>
      </c>
      <c r="C555" s="5">
        <v>9800</v>
      </c>
      <c r="D555" s="5">
        <v>9.8000000000000291</v>
      </c>
      <c r="E555" s="31" t="s">
        <v>64</v>
      </c>
      <c r="F555" s="13" t="e">
        <f>#REF!</f>
        <v>#REF!</v>
      </c>
      <c r="G555" s="15" t="e">
        <f>#REF!</f>
        <v>#REF!</v>
      </c>
      <c r="H555" s="16">
        <f t="shared" si="116"/>
        <v>26.510400000000001</v>
      </c>
      <c r="I555" s="16"/>
      <c r="J555" s="16">
        <v>0</v>
      </c>
      <c r="K555" s="17" t="e">
        <f t="shared" si="107"/>
        <v>#REF!</v>
      </c>
      <c r="L555" s="17">
        <f t="shared" si="108"/>
        <v>26.510400000000001</v>
      </c>
      <c r="M555" s="18" t="e">
        <f t="shared" si="109"/>
        <v>#REF!</v>
      </c>
      <c r="N555" s="18">
        <f t="shared" si="110"/>
        <v>25</v>
      </c>
      <c r="O555" s="19">
        <v>58</v>
      </c>
      <c r="P555" s="19">
        <v>25</v>
      </c>
      <c r="Q555" s="20" t="e">
        <f t="shared" si="111"/>
        <v>#REF!</v>
      </c>
      <c r="R555" s="23" t="e">
        <f t="shared" si="112"/>
        <v>#REF!</v>
      </c>
    </row>
    <row r="556" spans="2:18">
      <c r="B556" s="5">
        <v>9.9</v>
      </c>
      <c r="C556" s="5">
        <v>9900</v>
      </c>
      <c r="D556" s="5">
        <v>9.9000000000000306</v>
      </c>
      <c r="E556" s="31" t="s">
        <v>64</v>
      </c>
      <c r="F556" s="13" t="e">
        <f>#REF!</f>
        <v>#REF!</v>
      </c>
      <c r="G556" s="15" t="e">
        <f>#REF!</f>
        <v>#REF!</v>
      </c>
      <c r="H556" s="16">
        <f t="shared" si="116"/>
        <v>26.510400000000001</v>
      </c>
      <c r="I556" s="16"/>
      <c r="J556" s="16">
        <v>0</v>
      </c>
      <c r="K556" s="17" t="e">
        <f t="shared" si="107"/>
        <v>#REF!</v>
      </c>
      <c r="L556" s="17">
        <f t="shared" si="108"/>
        <v>26.510400000000001</v>
      </c>
      <c r="M556" s="18" t="e">
        <f t="shared" si="109"/>
        <v>#REF!</v>
      </c>
      <c r="N556" s="18">
        <f t="shared" si="110"/>
        <v>25</v>
      </c>
      <c r="O556" s="19">
        <v>58</v>
      </c>
      <c r="P556" s="19">
        <v>25</v>
      </c>
      <c r="Q556" s="20" t="e">
        <f t="shared" si="111"/>
        <v>#REF!</v>
      </c>
      <c r="R556" s="23" t="e">
        <f t="shared" si="112"/>
        <v>#REF!</v>
      </c>
    </row>
    <row r="557" spans="2:18">
      <c r="B557" s="5">
        <v>10</v>
      </c>
      <c r="C557" s="5">
        <v>10000</v>
      </c>
      <c r="D557" s="5">
        <v>10</v>
      </c>
      <c r="E557" s="31" t="s">
        <v>64</v>
      </c>
      <c r="F557" s="13" t="e">
        <f>#REF!</f>
        <v>#REF!</v>
      </c>
      <c r="G557" s="15" t="e">
        <f>#REF!</f>
        <v>#REF!</v>
      </c>
      <c r="H557" s="16">
        <f t="shared" si="116"/>
        <v>26.510400000000001</v>
      </c>
      <c r="I557" s="16"/>
      <c r="J557" s="16">
        <v>0</v>
      </c>
      <c r="K557" s="17" t="e">
        <f t="shared" si="107"/>
        <v>#REF!</v>
      </c>
      <c r="L557" s="17">
        <f t="shared" si="108"/>
        <v>26.510400000000001</v>
      </c>
      <c r="M557" s="18" t="e">
        <f t="shared" si="109"/>
        <v>#REF!</v>
      </c>
      <c r="N557" s="18">
        <f t="shared" si="110"/>
        <v>25</v>
      </c>
      <c r="O557" s="19">
        <v>58</v>
      </c>
      <c r="P557" s="19">
        <v>25</v>
      </c>
      <c r="Q557" s="20" t="e">
        <f t="shared" si="111"/>
        <v>#REF!</v>
      </c>
      <c r="R557" s="23" t="e">
        <f t="shared" si="112"/>
        <v>#REF!</v>
      </c>
    </row>
    <row r="558" spans="2:18">
      <c r="B558" s="5">
        <v>10.1</v>
      </c>
      <c r="C558" s="5">
        <v>10100</v>
      </c>
      <c r="E558" s="31" t="s">
        <v>3827</v>
      </c>
      <c r="F558" s="13" t="e">
        <f>#REF!</f>
        <v>#REF!</v>
      </c>
      <c r="G558" s="15" t="e">
        <f>#REF!</f>
        <v>#REF!</v>
      </c>
      <c r="H558" s="16">
        <f t="shared" si="116"/>
        <v>26.510400000000001</v>
      </c>
      <c r="I558" s="16"/>
      <c r="J558" s="16">
        <v>0</v>
      </c>
      <c r="K558" s="17" t="e">
        <f t="shared" si="107"/>
        <v>#REF!</v>
      </c>
      <c r="L558" s="17">
        <f t="shared" si="108"/>
        <v>26.510400000000001</v>
      </c>
      <c r="M558" s="18" t="e">
        <f t="shared" si="109"/>
        <v>#REF!</v>
      </c>
      <c r="N558" s="18">
        <f t="shared" si="110"/>
        <v>50</v>
      </c>
      <c r="O558" s="19">
        <v>58</v>
      </c>
      <c r="P558" s="19">
        <v>50</v>
      </c>
      <c r="Q558" s="20" t="e">
        <f t="shared" si="111"/>
        <v>#REF!</v>
      </c>
      <c r="R558" s="23" t="e">
        <f t="shared" si="112"/>
        <v>#REF!</v>
      </c>
    </row>
    <row r="559" spans="2:18">
      <c r="B559" s="5">
        <v>10.199999999999999</v>
      </c>
      <c r="C559" s="5">
        <v>10200</v>
      </c>
      <c r="E559" s="31" t="s">
        <v>3827</v>
      </c>
      <c r="F559" s="13" t="e">
        <f>#REF!</f>
        <v>#REF!</v>
      </c>
      <c r="G559" s="15" t="e">
        <f>#REF!</f>
        <v>#REF!</v>
      </c>
      <c r="H559" s="16">
        <f t="shared" si="116"/>
        <v>26.510400000000001</v>
      </c>
      <c r="I559" s="16"/>
      <c r="J559" s="16">
        <v>0</v>
      </c>
      <c r="K559" s="17" t="e">
        <f t="shared" si="107"/>
        <v>#REF!</v>
      </c>
      <c r="L559" s="17">
        <f t="shared" si="108"/>
        <v>26.510400000000001</v>
      </c>
      <c r="M559" s="18" t="e">
        <f t="shared" si="109"/>
        <v>#REF!</v>
      </c>
      <c r="N559" s="18">
        <f t="shared" si="110"/>
        <v>50</v>
      </c>
      <c r="O559" s="19">
        <v>58</v>
      </c>
      <c r="P559" s="19">
        <v>50</v>
      </c>
      <c r="Q559" s="20" t="e">
        <f t="shared" si="111"/>
        <v>#REF!</v>
      </c>
      <c r="R559" s="23" t="e">
        <f t="shared" si="112"/>
        <v>#REF!</v>
      </c>
    </row>
    <row r="560" spans="2:18">
      <c r="B560" s="5">
        <v>10.3</v>
      </c>
      <c r="C560" s="5">
        <v>10300</v>
      </c>
      <c r="E560" s="31" t="s">
        <v>3827</v>
      </c>
      <c r="F560" s="13" t="e">
        <f>#REF!</f>
        <v>#REF!</v>
      </c>
      <c r="G560" s="15" t="e">
        <f>#REF!</f>
        <v>#REF!</v>
      </c>
      <c r="H560" s="16">
        <f t="shared" ref="H560:H569" si="117">(0.97*0.2+4.91*0.4+5.08*0.3)*7.2</f>
        <v>26.510400000000001</v>
      </c>
      <c r="I560" s="16"/>
      <c r="J560" s="16">
        <v>0</v>
      </c>
      <c r="K560" s="17" t="e">
        <f t="shared" si="107"/>
        <v>#REF!</v>
      </c>
      <c r="L560" s="17">
        <f t="shared" si="108"/>
        <v>26.510400000000001</v>
      </c>
      <c r="M560" s="18" t="e">
        <f t="shared" si="109"/>
        <v>#REF!</v>
      </c>
      <c r="N560" s="18">
        <f t="shared" si="110"/>
        <v>50</v>
      </c>
      <c r="O560" s="19">
        <v>58</v>
      </c>
      <c r="P560" s="19">
        <v>50</v>
      </c>
      <c r="Q560" s="20" t="e">
        <f t="shared" si="111"/>
        <v>#REF!</v>
      </c>
      <c r="R560" s="23" t="e">
        <f t="shared" si="112"/>
        <v>#REF!</v>
      </c>
    </row>
    <row r="561" spans="2:18">
      <c r="B561" s="5">
        <v>10.4</v>
      </c>
      <c r="C561" s="5">
        <v>10400</v>
      </c>
      <c r="E561" s="31" t="s">
        <v>3827</v>
      </c>
      <c r="F561" s="13" t="e">
        <f>#REF!</f>
        <v>#REF!</v>
      </c>
      <c r="G561" s="15" t="e">
        <f>#REF!</f>
        <v>#REF!</v>
      </c>
      <c r="H561" s="16">
        <f t="shared" si="117"/>
        <v>26.510400000000001</v>
      </c>
      <c r="I561" s="16"/>
      <c r="J561" s="16">
        <v>0</v>
      </c>
      <c r="K561" s="17" t="e">
        <f t="shared" si="107"/>
        <v>#REF!</v>
      </c>
      <c r="L561" s="17">
        <f t="shared" si="108"/>
        <v>26.510400000000001</v>
      </c>
      <c r="M561" s="18" t="e">
        <f t="shared" si="109"/>
        <v>#REF!</v>
      </c>
      <c r="N561" s="18">
        <f t="shared" si="110"/>
        <v>50</v>
      </c>
      <c r="O561" s="19">
        <v>58</v>
      </c>
      <c r="P561" s="19">
        <v>50</v>
      </c>
      <c r="Q561" s="20" t="e">
        <f t="shared" si="111"/>
        <v>#REF!</v>
      </c>
      <c r="R561" s="23" t="e">
        <f t="shared" si="112"/>
        <v>#REF!</v>
      </c>
    </row>
    <row r="562" spans="2:18">
      <c r="B562" s="5">
        <v>10.5</v>
      </c>
      <c r="C562" s="5">
        <v>10500</v>
      </c>
      <c r="E562" s="31" t="s">
        <v>3827</v>
      </c>
      <c r="F562" s="13" t="e">
        <f>#REF!</f>
        <v>#REF!</v>
      </c>
      <c r="G562" s="15" t="e">
        <f>#REF!</f>
        <v>#REF!</v>
      </c>
      <c r="H562" s="16">
        <f t="shared" si="117"/>
        <v>26.510400000000001</v>
      </c>
      <c r="I562" s="16"/>
      <c r="J562" s="16">
        <v>0</v>
      </c>
      <c r="K562" s="17" t="e">
        <f t="shared" si="107"/>
        <v>#REF!</v>
      </c>
      <c r="L562" s="17">
        <f t="shared" si="108"/>
        <v>26.510400000000001</v>
      </c>
      <c r="M562" s="18" t="e">
        <f t="shared" si="109"/>
        <v>#REF!</v>
      </c>
      <c r="N562" s="18">
        <f t="shared" si="110"/>
        <v>50</v>
      </c>
      <c r="O562" s="19">
        <v>58</v>
      </c>
      <c r="P562" s="19">
        <v>50</v>
      </c>
      <c r="Q562" s="20" t="e">
        <f t="shared" si="111"/>
        <v>#REF!</v>
      </c>
      <c r="R562" s="23" t="e">
        <f t="shared" si="112"/>
        <v>#REF!</v>
      </c>
    </row>
    <row r="563" spans="2:18">
      <c r="B563" s="5">
        <v>10.6</v>
      </c>
      <c r="C563" s="5">
        <v>10600</v>
      </c>
      <c r="E563" s="31" t="s">
        <v>3827</v>
      </c>
      <c r="F563" s="13" t="e">
        <f>#REF!</f>
        <v>#REF!</v>
      </c>
      <c r="G563" s="15" t="e">
        <f>#REF!</f>
        <v>#REF!</v>
      </c>
      <c r="H563" s="16">
        <f t="shared" si="117"/>
        <v>26.510400000000001</v>
      </c>
      <c r="I563" s="16"/>
      <c r="J563" s="16">
        <v>0</v>
      </c>
      <c r="K563" s="17" t="e">
        <f t="shared" si="107"/>
        <v>#REF!</v>
      </c>
      <c r="L563" s="17">
        <f t="shared" si="108"/>
        <v>26.510400000000001</v>
      </c>
      <c r="M563" s="18" t="e">
        <f t="shared" si="109"/>
        <v>#REF!</v>
      </c>
      <c r="N563" s="18">
        <f t="shared" si="110"/>
        <v>50</v>
      </c>
      <c r="O563" s="19">
        <v>58</v>
      </c>
      <c r="P563" s="19">
        <v>50</v>
      </c>
      <c r="Q563" s="20" t="e">
        <f t="shared" si="111"/>
        <v>#REF!</v>
      </c>
      <c r="R563" s="23" t="e">
        <f t="shared" si="112"/>
        <v>#REF!</v>
      </c>
    </row>
    <row r="564" spans="2:18">
      <c r="B564" s="5">
        <v>10.7</v>
      </c>
      <c r="C564" s="5">
        <v>10700</v>
      </c>
      <c r="E564" s="31" t="s">
        <v>3827</v>
      </c>
      <c r="F564" s="13" t="e">
        <f>#REF!</f>
        <v>#REF!</v>
      </c>
      <c r="G564" s="15" t="e">
        <f>#REF!</f>
        <v>#REF!</v>
      </c>
      <c r="H564" s="16">
        <f t="shared" si="117"/>
        <v>26.510400000000001</v>
      </c>
      <c r="I564" s="16"/>
      <c r="J564" s="16">
        <v>0</v>
      </c>
      <c r="K564" s="17" t="e">
        <f t="shared" si="107"/>
        <v>#REF!</v>
      </c>
      <c r="L564" s="17">
        <f t="shared" si="108"/>
        <v>26.510400000000001</v>
      </c>
      <c r="M564" s="18" t="e">
        <f t="shared" si="109"/>
        <v>#REF!</v>
      </c>
      <c r="N564" s="18">
        <f t="shared" si="110"/>
        <v>50</v>
      </c>
      <c r="O564" s="19">
        <v>58</v>
      </c>
      <c r="P564" s="19">
        <v>50</v>
      </c>
      <c r="Q564" s="20" t="e">
        <f t="shared" si="111"/>
        <v>#REF!</v>
      </c>
      <c r="R564" s="23" t="e">
        <f t="shared" si="112"/>
        <v>#REF!</v>
      </c>
    </row>
    <row r="565" spans="2:18">
      <c r="B565" s="5">
        <v>10.8</v>
      </c>
      <c r="C565" s="5">
        <v>10800</v>
      </c>
      <c r="E565" s="31" t="s">
        <v>3827</v>
      </c>
      <c r="F565" s="13" t="e">
        <f>#REF!</f>
        <v>#REF!</v>
      </c>
      <c r="G565" s="15" t="e">
        <f>#REF!</f>
        <v>#REF!</v>
      </c>
      <c r="H565" s="16">
        <f t="shared" si="117"/>
        <v>26.510400000000001</v>
      </c>
      <c r="I565" s="16"/>
      <c r="J565" s="16">
        <v>0</v>
      </c>
      <c r="K565" s="17" t="e">
        <f t="shared" si="107"/>
        <v>#REF!</v>
      </c>
      <c r="L565" s="17">
        <f t="shared" si="108"/>
        <v>26.510400000000001</v>
      </c>
      <c r="M565" s="18" t="e">
        <f t="shared" si="109"/>
        <v>#REF!</v>
      </c>
      <c r="N565" s="18">
        <f t="shared" si="110"/>
        <v>50</v>
      </c>
      <c r="O565" s="19">
        <v>58</v>
      </c>
      <c r="P565" s="19">
        <v>50</v>
      </c>
      <c r="Q565" s="20" t="e">
        <f t="shared" si="111"/>
        <v>#REF!</v>
      </c>
      <c r="R565" s="23" t="e">
        <f t="shared" si="112"/>
        <v>#REF!</v>
      </c>
    </row>
    <row r="566" spans="2:18">
      <c r="B566" s="5">
        <v>10.9</v>
      </c>
      <c r="C566" s="5">
        <v>10900</v>
      </c>
      <c r="E566" s="31" t="s">
        <v>3827</v>
      </c>
      <c r="F566" s="13" t="e">
        <f>#REF!</f>
        <v>#REF!</v>
      </c>
      <c r="G566" s="15" t="e">
        <f>#REF!</f>
        <v>#REF!</v>
      </c>
      <c r="H566" s="16">
        <f t="shared" si="117"/>
        <v>26.510400000000001</v>
      </c>
      <c r="I566" s="16"/>
      <c r="J566" s="16">
        <v>0</v>
      </c>
      <c r="K566" s="17" t="e">
        <f t="shared" si="107"/>
        <v>#REF!</v>
      </c>
      <c r="L566" s="17">
        <f t="shared" si="108"/>
        <v>26.510400000000001</v>
      </c>
      <c r="M566" s="18" t="e">
        <f t="shared" si="109"/>
        <v>#REF!</v>
      </c>
      <c r="N566" s="18">
        <f t="shared" si="110"/>
        <v>50</v>
      </c>
      <c r="O566" s="19">
        <v>58</v>
      </c>
      <c r="P566" s="19">
        <v>50</v>
      </c>
      <c r="Q566" s="20" t="e">
        <f t="shared" si="111"/>
        <v>#REF!</v>
      </c>
      <c r="R566" s="23" t="e">
        <f t="shared" si="112"/>
        <v>#REF!</v>
      </c>
    </row>
    <row r="567" spans="2:18">
      <c r="B567" s="5">
        <v>11</v>
      </c>
      <c r="C567" s="5">
        <v>11000</v>
      </c>
      <c r="E567" s="31" t="s">
        <v>3827</v>
      </c>
      <c r="F567" s="13" t="e">
        <f>#REF!</f>
        <v>#REF!</v>
      </c>
      <c r="G567" s="15" t="e">
        <f>#REF!</f>
        <v>#REF!</v>
      </c>
      <c r="H567" s="16">
        <f t="shared" si="117"/>
        <v>26.510400000000001</v>
      </c>
      <c r="I567" s="16"/>
      <c r="J567" s="16">
        <v>0</v>
      </c>
      <c r="K567" s="17" t="e">
        <f t="shared" si="107"/>
        <v>#REF!</v>
      </c>
      <c r="L567" s="17">
        <f t="shared" si="108"/>
        <v>26.510400000000001</v>
      </c>
      <c r="M567" s="18" t="e">
        <f t="shared" si="109"/>
        <v>#REF!</v>
      </c>
      <c r="N567" s="18">
        <f t="shared" si="110"/>
        <v>50</v>
      </c>
      <c r="O567" s="19">
        <v>58</v>
      </c>
      <c r="P567" s="19">
        <v>50</v>
      </c>
      <c r="Q567" s="20" t="e">
        <f t="shared" si="111"/>
        <v>#REF!</v>
      </c>
      <c r="R567" s="23" t="e">
        <f t="shared" si="112"/>
        <v>#REF!</v>
      </c>
    </row>
    <row r="568" spans="2:18">
      <c r="B568" s="5">
        <v>11.1</v>
      </c>
      <c r="C568" s="5">
        <v>11100</v>
      </c>
      <c r="E568" s="31" t="s">
        <v>3827</v>
      </c>
      <c r="F568" s="13" t="e">
        <f>#REF!</f>
        <v>#REF!</v>
      </c>
      <c r="G568" s="15" t="e">
        <f>#REF!</f>
        <v>#REF!</v>
      </c>
      <c r="H568" s="16">
        <f t="shared" si="117"/>
        <v>26.510400000000001</v>
      </c>
      <c r="I568" s="16"/>
      <c r="J568" s="16">
        <v>0</v>
      </c>
      <c r="K568" s="17" t="e">
        <f t="shared" si="107"/>
        <v>#REF!</v>
      </c>
      <c r="L568" s="17">
        <f t="shared" si="108"/>
        <v>26.510400000000001</v>
      </c>
      <c r="M568" s="18" t="e">
        <f t="shared" si="109"/>
        <v>#REF!</v>
      </c>
      <c r="N568" s="18">
        <f t="shared" si="110"/>
        <v>50</v>
      </c>
      <c r="O568" s="19">
        <v>58</v>
      </c>
      <c r="P568" s="19">
        <v>50</v>
      </c>
      <c r="Q568" s="20" t="e">
        <f t="shared" si="111"/>
        <v>#REF!</v>
      </c>
      <c r="R568" s="23" t="e">
        <f t="shared" si="112"/>
        <v>#REF!</v>
      </c>
    </row>
    <row r="569" spans="2:18">
      <c r="B569" s="5">
        <v>11.2</v>
      </c>
      <c r="C569" s="5">
        <v>11200</v>
      </c>
      <c r="E569" s="31" t="s">
        <v>3827</v>
      </c>
      <c r="F569" s="13" t="e">
        <f>#REF!</f>
        <v>#REF!</v>
      </c>
      <c r="G569" s="15" t="e">
        <f>#REF!</f>
        <v>#REF!</v>
      </c>
      <c r="H569" s="16">
        <f t="shared" si="117"/>
        <v>26.510400000000001</v>
      </c>
      <c r="I569" s="16"/>
      <c r="J569" s="16">
        <v>0</v>
      </c>
      <c r="K569" s="17" t="e">
        <f t="shared" si="107"/>
        <v>#REF!</v>
      </c>
      <c r="L569" s="17">
        <f t="shared" si="108"/>
        <v>26.510400000000001</v>
      </c>
      <c r="M569" s="18" t="e">
        <f t="shared" si="109"/>
        <v>#REF!</v>
      </c>
      <c r="N569" s="18">
        <f t="shared" si="110"/>
        <v>50</v>
      </c>
      <c r="O569" s="19">
        <v>58</v>
      </c>
      <c r="P569" s="19">
        <v>50</v>
      </c>
      <c r="Q569" s="20" t="e">
        <f t="shared" si="111"/>
        <v>#REF!</v>
      </c>
      <c r="R569" s="23" t="e">
        <f t="shared" si="112"/>
        <v>#REF!</v>
      </c>
    </row>
    <row r="570" spans="2:18">
      <c r="B570" s="5">
        <v>11.3</v>
      </c>
      <c r="C570" s="5">
        <v>11300</v>
      </c>
      <c r="E570" s="31" t="s">
        <v>3827</v>
      </c>
      <c r="F570" s="13" t="e">
        <f>#REF!</f>
        <v>#REF!</v>
      </c>
      <c r="G570" s="15" t="e">
        <f>#REF!</f>
        <v>#REF!</v>
      </c>
      <c r="H570" s="16">
        <f t="shared" ref="H570:H579" si="118">(0.97*0.2+4.91*0.4+5.08*0.3)*7.2</f>
        <v>26.510400000000001</v>
      </c>
      <c r="I570" s="16"/>
      <c r="J570" s="16">
        <v>0</v>
      </c>
      <c r="K570" s="17" t="e">
        <f t="shared" si="107"/>
        <v>#REF!</v>
      </c>
      <c r="L570" s="17">
        <f t="shared" si="108"/>
        <v>26.510400000000001</v>
      </c>
      <c r="M570" s="18" t="e">
        <f t="shared" si="109"/>
        <v>#REF!</v>
      </c>
      <c r="N570" s="18">
        <f t="shared" si="110"/>
        <v>50</v>
      </c>
      <c r="O570" s="19">
        <v>58</v>
      </c>
      <c r="P570" s="19">
        <v>50</v>
      </c>
      <c r="Q570" s="20" t="e">
        <f t="shared" si="111"/>
        <v>#REF!</v>
      </c>
      <c r="R570" s="23" t="e">
        <f t="shared" si="112"/>
        <v>#REF!</v>
      </c>
    </row>
    <row r="571" spans="2:18">
      <c r="B571" s="5">
        <v>11.4</v>
      </c>
      <c r="C571" s="5">
        <v>11400</v>
      </c>
      <c r="E571" s="31" t="s">
        <v>3827</v>
      </c>
      <c r="F571" s="13" t="e">
        <f>#REF!</f>
        <v>#REF!</v>
      </c>
      <c r="G571" s="15" t="e">
        <f>#REF!</f>
        <v>#REF!</v>
      </c>
      <c r="H571" s="16">
        <f t="shared" si="118"/>
        <v>26.510400000000001</v>
      </c>
      <c r="I571" s="16"/>
      <c r="J571" s="16">
        <v>0</v>
      </c>
      <c r="K571" s="17" t="e">
        <f t="shared" si="107"/>
        <v>#REF!</v>
      </c>
      <c r="L571" s="17">
        <f t="shared" si="108"/>
        <v>26.510400000000001</v>
      </c>
      <c r="M571" s="18" t="e">
        <f t="shared" si="109"/>
        <v>#REF!</v>
      </c>
      <c r="N571" s="18">
        <f t="shared" si="110"/>
        <v>50</v>
      </c>
      <c r="O571" s="19">
        <v>58</v>
      </c>
      <c r="P571" s="19">
        <v>50</v>
      </c>
      <c r="Q571" s="20" t="e">
        <f t="shared" si="111"/>
        <v>#REF!</v>
      </c>
      <c r="R571" s="23" t="e">
        <f t="shared" si="112"/>
        <v>#REF!</v>
      </c>
    </row>
    <row r="572" spans="2:18">
      <c r="B572" s="5">
        <v>11.5</v>
      </c>
      <c r="C572" s="5">
        <v>11500</v>
      </c>
      <c r="E572" s="31" t="s">
        <v>3827</v>
      </c>
      <c r="F572" s="13" t="e">
        <f>#REF!</f>
        <v>#REF!</v>
      </c>
      <c r="G572" s="15" t="e">
        <f>#REF!</f>
        <v>#REF!</v>
      </c>
      <c r="H572" s="16">
        <f t="shared" si="118"/>
        <v>26.510400000000001</v>
      </c>
      <c r="I572" s="16"/>
      <c r="J572" s="16">
        <v>0</v>
      </c>
      <c r="K572" s="17" t="e">
        <f t="shared" si="107"/>
        <v>#REF!</v>
      </c>
      <c r="L572" s="17">
        <f t="shared" si="108"/>
        <v>26.510400000000001</v>
      </c>
      <c r="M572" s="18" t="e">
        <f t="shared" si="109"/>
        <v>#REF!</v>
      </c>
      <c r="N572" s="18">
        <f t="shared" si="110"/>
        <v>50</v>
      </c>
      <c r="O572" s="19">
        <v>58</v>
      </c>
      <c r="P572" s="19">
        <v>50</v>
      </c>
      <c r="Q572" s="20" t="e">
        <f t="shared" si="111"/>
        <v>#REF!</v>
      </c>
      <c r="R572" s="23" t="e">
        <f t="shared" si="112"/>
        <v>#REF!</v>
      </c>
    </row>
    <row r="573" spans="2:18">
      <c r="B573" s="5">
        <v>11.6</v>
      </c>
      <c r="C573" s="5">
        <v>11600</v>
      </c>
      <c r="E573" s="31" t="s">
        <v>3827</v>
      </c>
      <c r="F573" s="13" t="e">
        <f>#REF!</f>
        <v>#REF!</v>
      </c>
      <c r="G573" s="15" t="e">
        <f>#REF!</f>
        <v>#REF!</v>
      </c>
      <c r="H573" s="16">
        <f t="shared" si="118"/>
        <v>26.510400000000001</v>
      </c>
      <c r="I573" s="16"/>
      <c r="J573" s="16">
        <v>0</v>
      </c>
      <c r="K573" s="17" t="e">
        <f t="shared" si="107"/>
        <v>#REF!</v>
      </c>
      <c r="L573" s="17">
        <f t="shared" si="108"/>
        <v>26.510400000000001</v>
      </c>
      <c r="M573" s="18" t="e">
        <f t="shared" si="109"/>
        <v>#REF!</v>
      </c>
      <c r="N573" s="18">
        <f t="shared" si="110"/>
        <v>50</v>
      </c>
      <c r="O573" s="19">
        <v>58</v>
      </c>
      <c r="P573" s="19">
        <v>50</v>
      </c>
      <c r="Q573" s="20" t="e">
        <f t="shared" si="111"/>
        <v>#REF!</v>
      </c>
      <c r="R573" s="23" t="e">
        <f t="shared" si="112"/>
        <v>#REF!</v>
      </c>
    </row>
    <row r="574" spans="2:18">
      <c r="B574" s="5">
        <v>11.7</v>
      </c>
      <c r="C574" s="5">
        <v>11700</v>
      </c>
      <c r="E574" s="31" t="s">
        <v>3827</v>
      </c>
      <c r="F574" s="13" t="e">
        <f>#REF!</f>
        <v>#REF!</v>
      </c>
      <c r="G574" s="15" t="e">
        <f>#REF!</f>
        <v>#REF!</v>
      </c>
      <c r="H574" s="16">
        <f t="shared" si="118"/>
        <v>26.510400000000001</v>
      </c>
      <c r="I574" s="16"/>
      <c r="J574" s="16">
        <v>0</v>
      </c>
      <c r="K574" s="17" t="e">
        <f t="shared" si="107"/>
        <v>#REF!</v>
      </c>
      <c r="L574" s="17">
        <f t="shared" si="108"/>
        <v>26.510400000000001</v>
      </c>
      <c r="M574" s="18" t="e">
        <f t="shared" si="109"/>
        <v>#REF!</v>
      </c>
      <c r="N574" s="18">
        <f t="shared" si="110"/>
        <v>50</v>
      </c>
      <c r="O574" s="19">
        <v>58</v>
      </c>
      <c r="P574" s="19">
        <v>50</v>
      </c>
      <c r="Q574" s="20" t="e">
        <f t="shared" si="111"/>
        <v>#REF!</v>
      </c>
      <c r="R574" s="23" t="e">
        <f t="shared" si="112"/>
        <v>#REF!</v>
      </c>
    </row>
    <row r="575" spans="2:18">
      <c r="B575" s="5">
        <v>11.8</v>
      </c>
      <c r="C575" s="5">
        <v>11800</v>
      </c>
      <c r="E575" s="31" t="s">
        <v>3827</v>
      </c>
      <c r="F575" s="13" t="e">
        <f>#REF!</f>
        <v>#REF!</v>
      </c>
      <c r="G575" s="15" t="e">
        <f>#REF!</f>
        <v>#REF!</v>
      </c>
      <c r="H575" s="16">
        <f t="shared" si="118"/>
        <v>26.510400000000001</v>
      </c>
      <c r="I575" s="16"/>
      <c r="J575" s="16">
        <v>0</v>
      </c>
      <c r="K575" s="17" t="e">
        <f t="shared" si="107"/>
        <v>#REF!</v>
      </c>
      <c r="L575" s="17">
        <f t="shared" si="108"/>
        <v>26.510400000000001</v>
      </c>
      <c r="M575" s="18" t="e">
        <f t="shared" si="109"/>
        <v>#REF!</v>
      </c>
      <c r="N575" s="18">
        <f t="shared" si="110"/>
        <v>50</v>
      </c>
      <c r="O575" s="19">
        <v>58</v>
      </c>
      <c r="P575" s="19">
        <v>50</v>
      </c>
      <c r="Q575" s="20" t="e">
        <f t="shared" si="111"/>
        <v>#REF!</v>
      </c>
      <c r="R575" s="23" t="e">
        <f t="shared" si="112"/>
        <v>#REF!</v>
      </c>
    </row>
    <row r="576" spans="2:18">
      <c r="B576" s="5">
        <v>11.9</v>
      </c>
      <c r="C576" s="5">
        <v>11900</v>
      </c>
      <c r="E576" s="31" t="s">
        <v>3827</v>
      </c>
      <c r="F576" s="13" t="e">
        <f>#REF!</f>
        <v>#REF!</v>
      </c>
      <c r="G576" s="15" t="e">
        <f>#REF!</f>
        <v>#REF!</v>
      </c>
      <c r="H576" s="16">
        <f t="shared" si="118"/>
        <v>26.510400000000001</v>
      </c>
      <c r="I576" s="16"/>
      <c r="J576" s="16">
        <v>0</v>
      </c>
      <c r="K576" s="17" t="e">
        <f t="shared" si="107"/>
        <v>#REF!</v>
      </c>
      <c r="L576" s="17">
        <f t="shared" si="108"/>
        <v>26.510400000000001</v>
      </c>
      <c r="M576" s="18" t="e">
        <f t="shared" si="109"/>
        <v>#REF!</v>
      </c>
      <c r="N576" s="18">
        <f t="shared" si="110"/>
        <v>50</v>
      </c>
      <c r="O576" s="19">
        <v>58</v>
      </c>
      <c r="P576" s="19">
        <v>50</v>
      </c>
      <c r="Q576" s="20" t="e">
        <f t="shared" si="111"/>
        <v>#REF!</v>
      </c>
      <c r="R576" s="23" t="e">
        <f t="shared" si="112"/>
        <v>#REF!</v>
      </c>
    </row>
    <row r="577" spans="2:18">
      <c r="B577" s="5">
        <v>12</v>
      </c>
      <c r="C577" s="5">
        <v>12000</v>
      </c>
      <c r="E577" s="31" t="s">
        <v>3827</v>
      </c>
      <c r="F577" s="13" t="e">
        <f>#REF!</f>
        <v>#REF!</v>
      </c>
      <c r="G577" s="15" t="e">
        <f>#REF!</f>
        <v>#REF!</v>
      </c>
      <c r="H577" s="16">
        <f t="shared" si="118"/>
        <v>26.510400000000001</v>
      </c>
      <c r="I577" s="16"/>
      <c r="J577" s="16">
        <v>0</v>
      </c>
      <c r="K577" s="17" t="e">
        <f t="shared" si="107"/>
        <v>#REF!</v>
      </c>
      <c r="L577" s="17">
        <f t="shared" si="108"/>
        <v>26.510400000000001</v>
      </c>
      <c r="M577" s="18" t="e">
        <f t="shared" si="109"/>
        <v>#REF!</v>
      </c>
      <c r="N577" s="18">
        <f t="shared" si="110"/>
        <v>50</v>
      </c>
      <c r="O577" s="19">
        <v>58</v>
      </c>
      <c r="P577" s="19">
        <v>50</v>
      </c>
      <c r="Q577" s="20" t="e">
        <f t="shared" si="111"/>
        <v>#REF!</v>
      </c>
      <c r="R577" s="23" t="e">
        <f t="shared" si="112"/>
        <v>#REF!</v>
      </c>
    </row>
    <row r="578" spans="2:18">
      <c r="B578" s="5">
        <v>12.1</v>
      </c>
      <c r="C578" s="5">
        <v>12100</v>
      </c>
      <c r="E578" s="31" t="s">
        <v>3827</v>
      </c>
      <c r="F578" s="13" t="e">
        <f>#REF!</f>
        <v>#REF!</v>
      </c>
      <c r="G578" s="15" t="e">
        <f>#REF!</f>
        <v>#REF!</v>
      </c>
      <c r="H578" s="16">
        <f t="shared" si="118"/>
        <v>26.510400000000001</v>
      </c>
      <c r="I578" s="16"/>
      <c r="J578" s="16">
        <v>0</v>
      </c>
      <c r="K578" s="17" t="e">
        <f t="shared" si="107"/>
        <v>#REF!</v>
      </c>
      <c r="L578" s="17">
        <f t="shared" si="108"/>
        <v>26.510400000000001</v>
      </c>
      <c r="M578" s="18" t="e">
        <f t="shared" si="109"/>
        <v>#REF!</v>
      </c>
      <c r="N578" s="18">
        <f t="shared" si="110"/>
        <v>50</v>
      </c>
      <c r="O578" s="19">
        <v>58</v>
      </c>
      <c r="P578" s="19">
        <v>50</v>
      </c>
      <c r="Q578" s="20" t="e">
        <f t="shared" si="111"/>
        <v>#REF!</v>
      </c>
      <c r="R578" s="23" t="e">
        <f t="shared" si="112"/>
        <v>#REF!</v>
      </c>
    </row>
    <row r="579" spans="2:18">
      <c r="B579" s="5">
        <v>12.2</v>
      </c>
      <c r="C579" s="5">
        <v>12200</v>
      </c>
      <c r="E579" s="31" t="s">
        <v>3827</v>
      </c>
      <c r="F579" s="13" t="e">
        <f>#REF!</f>
        <v>#REF!</v>
      </c>
      <c r="G579" s="15" t="e">
        <f>#REF!</f>
        <v>#REF!</v>
      </c>
      <c r="H579" s="16">
        <f t="shared" si="118"/>
        <v>26.510400000000001</v>
      </c>
      <c r="I579" s="16"/>
      <c r="J579" s="16">
        <v>0</v>
      </c>
      <c r="K579" s="17" t="e">
        <f t="shared" si="107"/>
        <v>#REF!</v>
      </c>
      <c r="L579" s="17">
        <f t="shared" si="108"/>
        <v>26.510400000000001</v>
      </c>
      <c r="M579" s="18" t="e">
        <f t="shared" si="109"/>
        <v>#REF!</v>
      </c>
      <c r="N579" s="18">
        <f t="shared" si="110"/>
        <v>50</v>
      </c>
      <c r="O579" s="19">
        <v>58</v>
      </c>
      <c r="P579" s="19">
        <v>50</v>
      </c>
      <c r="Q579" s="20" t="e">
        <f t="shared" si="111"/>
        <v>#REF!</v>
      </c>
      <c r="R579" s="23" t="e">
        <f t="shared" si="112"/>
        <v>#REF!</v>
      </c>
    </row>
    <row r="580" spans="2:18">
      <c r="B580" s="5">
        <v>12.3</v>
      </c>
      <c r="C580" s="5">
        <v>12300</v>
      </c>
      <c r="E580" s="31" t="s">
        <v>3827</v>
      </c>
      <c r="F580" s="13" t="e">
        <f>#REF!</f>
        <v>#REF!</v>
      </c>
      <c r="G580" s="15" t="e">
        <f>#REF!</f>
        <v>#REF!</v>
      </c>
      <c r="H580" s="16">
        <f t="shared" ref="H580:H589" si="119">(0.97*0.2+4.91*0.4+5.08*0.3)*7.2</f>
        <v>26.510400000000001</v>
      </c>
      <c r="I580" s="16"/>
      <c r="J580" s="16">
        <v>0</v>
      </c>
      <c r="K580" s="17" t="e">
        <f t="shared" si="107"/>
        <v>#REF!</v>
      </c>
      <c r="L580" s="17">
        <f t="shared" si="108"/>
        <v>26.510400000000001</v>
      </c>
      <c r="M580" s="18" t="e">
        <f t="shared" si="109"/>
        <v>#REF!</v>
      </c>
      <c r="N580" s="18">
        <f t="shared" si="110"/>
        <v>50</v>
      </c>
      <c r="O580" s="19">
        <v>58</v>
      </c>
      <c r="P580" s="19">
        <v>50</v>
      </c>
      <c r="Q580" s="20" t="e">
        <f t="shared" si="111"/>
        <v>#REF!</v>
      </c>
      <c r="R580" s="23" t="e">
        <f t="shared" si="112"/>
        <v>#REF!</v>
      </c>
    </row>
    <row r="581" spans="2:18">
      <c r="B581" s="5">
        <v>12.4</v>
      </c>
      <c r="C581" s="5">
        <v>12400</v>
      </c>
      <c r="E581" s="31" t="s">
        <v>3827</v>
      </c>
      <c r="F581" s="13" t="e">
        <f>#REF!</f>
        <v>#REF!</v>
      </c>
      <c r="G581" s="15" t="e">
        <f>#REF!</f>
        <v>#REF!</v>
      </c>
      <c r="H581" s="16">
        <f t="shared" si="119"/>
        <v>26.510400000000001</v>
      </c>
      <c r="I581" s="16"/>
      <c r="J581" s="16">
        <v>0</v>
      </c>
      <c r="K581" s="17" t="e">
        <f t="shared" si="107"/>
        <v>#REF!</v>
      </c>
      <c r="L581" s="17">
        <f t="shared" si="108"/>
        <v>26.510400000000001</v>
      </c>
      <c r="M581" s="18" t="e">
        <f t="shared" si="109"/>
        <v>#REF!</v>
      </c>
      <c r="N581" s="18">
        <f t="shared" si="110"/>
        <v>50</v>
      </c>
      <c r="O581" s="19">
        <v>58</v>
      </c>
      <c r="P581" s="19">
        <v>50</v>
      </c>
      <c r="Q581" s="20" t="e">
        <f t="shared" si="111"/>
        <v>#REF!</v>
      </c>
      <c r="R581" s="23" t="e">
        <f t="shared" si="112"/>
        <v>#REF!</v>
      </c>
    </row>
    <row r="582" spans="2:18">
      <c r="B582" s="5">
        <v>12.5</v>
      </c>
      <c r="C582" s="5">
        <v>12500</v>
      </c>
      <c r="E582" s="31" t="s">
        <v>3827</v>
      </c>
      <c r="F582" s="13" t="e">
        <f>#REF!</f>
        <v>#REF!</v>
      </c>
      <c r="G582" s="15" t="e">
        <f>#REF!</f>
        <v>#REF!</v>
      </c>
      <c r="H582" s="16">
        <f t="shared" si="119"/>
        <v>26.510400000000001</v>
      </c>
      <c r="I582" s="16"/>
      <c r="J582" s="16">
        <v>0</v>
      </c>
      <c r="K582" s="17" t="e">
        <f t="shared" si="107"/>
        <v>#REF!</v>
      </c>
      <c r="L582" s="17">
        <f t="shared" si="108"/>
        <v>26.510400000000001</v>
      </c>
      <c r="M582" s="18" t="e">
        <f t="shared" si="109"/>
        <v>#REF!</v>
      </c>
      <c r="N582" s="18">
        <f t="shared" si="110"/>
        <v>50</v>
      </c>
      <c r="O582" s="19">
        <v>58</v>
      </c>
      <c r="P582" s="19">
        <v>50</v>
      </c>
      <c r="Q582" s="20" t="e">
        <f t="shared" si="111"/>
        <v>#REF!</v>
      </c>
      <c r="R582" s="23" t="e">
        <f t="shared" si="112"/>
        <v>#REF!</v>
      </c>
    </row>
    <row r="583" spans="2:18">
      <c r="B583" s="5">
        <v>12.6</v>
      </c>
      <c r="C583" s="5">
        <v>12600</v>
      </c>
      <c r="E583" s="31" t="s">
        <v>3827</v>
      </c>
      <c r="F583" s="13" t="e">
        <f>#REF!</f>
        <v>#REF!</v>
      </c>
      <c r="G583" s="15" t="e">
        <f>#REF!</f>
        <v>#REF!</v>
      </c>
      <c r="H583" s="16">
        <f t="shared" si="119"/>
        <v>26.510400000000001</v>
      </c>
      <c r="I583" s="16"/>
      <c r="J583" s="16">
        <v>0</v>
      </c>
      <c r="K583" s="17" t="e">
        <f t="shared" ref="K583:K646" si="120">F583+G583</f>
        <v>#REF!</v>
      </c>
      <c r="L583" s="17">
        <f t="shared" ref="L583:L646" si="121">H583+I583+J583</f>
        <v>26.510400000000001</v>
      </c>
      <c r="M583" s="18" t="e">
        <f t="shared" ref="M583:M646" si="122">IF(B583&gt;0.05,((F583+G583)*B583+L583-N583)/B583,((F583+G583)*0.05+L583-N583)/0.05)</f>
        <v>#REF!</v>
      </c>
      <c r="N583" s="18">
        <f t="shared" ref="N583:N646" si="123">P583</f>
        <v>50</v>
      </c>
      <c r="O583" s="19">
        <v>58</v>
      </c>
      <c r="P583" s="19">
        <v>50</v>
      </c>
      <c r="Q583" s="20" t="e">
        <f t="shared" ref="Q583:Q646" si="124">IF(B583&gt;0.05,(O583-K583)*B583+P583-L583,(O583-K583)*0.05+P583-L583)</f>
        <v>#REF!</v>
      </c>
      <c r="R583" s="23" t="e">
        <f t="shared" ref="R583:R646" si="125">IF(B583&gt;0.05,Q583/(K583*B583+L583),Q583/(K583*0.05+L583))</f>
        <v>#REF!</v>
      </c>
    </row>
    <row r="584" spans="2:18">
      <c r="B584" s="5">
        <v>12.7</v>
      </c>
      <c r="C584" s="5">
        <v>12700</v>
      </c>
      <c r="E584" s="31" t="s">
        <v>3827</v>
      </c>
      <c r="F584" s="13" t="e">
        <f>#REF!</f>
        <v>#REF!</v>
      </c>
      <c r="G584" s="15" t="e">
        <f>#REF!</f>
        <v>#REF!</v>
      </c>
      <c r="H584" s="16">
        <f t="shared" si="119"/>
        <v>26.510400000000001</v>
      </c>
      <c r="I584" s="16"/>
      <c r="J584" s="16">
        <v>0</v>
      </c>
      <c r="K584" s="17" t="e">
        <f t="shared" si="120"/>
        <v>#REF!</v>
      </c>
      <c r="L584" s="17">
        <f t="shared" si="121"/>
        <v>26.510400000000001</v>
      </c>
      <c r="M584" s="18" t="e">
        <f t="shared" si="122"/>
        <v>#REF!</v>
      </c>
      <c r="N584" s="18">
        <f t="shared" si="123"/>
        <v>50</v>
      </c>
      <c r="O584" s="19">
        <v>58</v>
      </c>
      <c r="P584" s="19">
        <v>50</v>
      </c>
      <c r="Q584" s="20" t="e">
        <f t="shared" si="124"/>
        <v>#REF!</v>
      </c>
      <c r="R584" s="23" t="e">
        <f t="shared" si="125"/>
        <v>#REF!</v>
      </c>
    </row>
    <row r="585" spans="2:18">
      <c r="B585" s="5">
        <v>12.8</v>
      </c>
      <c r="C585" s="5">
        <v>12800</v>
      </c>
      <c r="E585" s="31" t="s">
        <v>3827</v>
      </c>
      <c r="F585" s="13" t="e">
        <f>#REF!</f>
        <v>#REF!</v>
      </c>
      <c r="G585" s="15" t="e">
        <f>#REF!</f>
        <v>#REF!</v>
      </c>
      <c r="H585" s="16">
        <f t="shared" si="119"/>
        <v>26.510400000000001</v>
      </c>
      <c r="I585" s="16"/>
      <c r="J585" s="16">
        <v>0</v>
      </c>
      <c r="K585" s="17" t="e">
        <f t="shared" si="120"/>
        <v>#REF!</v>
      </c>
      <c r="L585" s="17">
        <f t="shared" si="121"/>
        <v>26.510400000000001</v>
      </c>
      <c r="M585" s="18" t="e">
        <f t="shared" si="122"/>
        <v>#REF!</v>
      </c>
      <c r="N585" s="18">
        <f t="shared" si="123"/>
        <v>50</v>
      </c>
      <c r="O585" s="19">
        <v>58</v>
      </c>
      <c r="P585" s="19">
        <v>50</v>
      </c>
      <c r="Q585" s="20" t="e">
        <f t="shared" si="124"/>
        <v>#REF!</v>
      </c>
      <c r="R585" s="23" t="e">
        <f t="shared" si="125"/>
        <v>#REF!</v>
      </c>
    </row>
    <row r="586" spans="2:18">
      <c r="B586" s="5">
        <v>12.9</v>
      </c>
      <c r="C586" s="5">
        <v>12900</v>
      </c>
      <c r="E586" s="31" t="s">
        <v>3827</v>
      </c>
      <c r="F586" s="13" t="e">
        <f>#REF!</f>
        <v>#REF!</v>
      </c>
      <c r="G586" s="15" t="e">
        <f>#REF!</f>
        <v>#REF!</v>
      </c>
      <c r="H586" s="16">
        <f t="shared" si="119"/>
        <v>26.510400000000001</v>
      </c>
      <c r="I586" s="16"/>
      <c r="J586" s="16">
        <v>0</v>
      </c>
      <c r="K586" s="17" t="e">
        <f t="shared" si="120"/>
        <v>#REF!</v>
      </c>
      <c r="L586" s="17">
        <f t="shared" si="121"/>
        <v>26.510400000000001</v>
      </c>
      <c r="M586" s="18" t="e">
        <f t="shared" si="122"/>
        <v>#REF!</v>
      </c>
      <c r="N586" s="18">
        <f t="shared" si="123"/>
        <v>50</v>
      </c>
      <c r="O586" s="19">
        <v>58</v>
      </c>
      <c r="P586" s="19">
        <v>50</v>
      </c>
      <c r="Q586" s="20" t="e">
        <f t="shared" si="124"/>
        <v>#REF!</v>
      </c>
      <c r="R586" s="23" t="e">
        <f t="shared" si="125"/>
        <v>#REF!</v>
      </c>
    </row>
    <row r="587" spans="2:18">
      <c r="B587" s="5">
        <v>13</v>
      </c>
      <c r="C587" s="5">
        <v>13000</v>
      </c>
      <c r="E587" s="31" t="s">
        <v>3827</v>
      </c>
      <c r="F587" s="13" t="e">
        <f>#REF!</f>
        <v>#REF!</v>
      </c>
      <c r="G587" s="15" t="e">
        <f>#REF!</f>
        <v>#REF!</v>
      </c>
      <c r="H587" s="16">
        <f t="shared" si="119"/>
        <v>26.510400000000001</v>
      </c>
      <c r="I587" s="16"/>
      <c r="J587" s="16">
        <v>0</v>
      </c>
      <c r="K587" s="17" t="e">
        <f t="shared" si="120"/>
        <v>#REF!</v>
      </c>
      <c r="L587" s="17">
        <f t="shared" si="121"/>
        <v>26.510400000000001</v>
      </c>
      <c r="M587" s="18" t="e">
        <f t="shared" si="122"/>
        <v>#REF!</v>
      </c>
      <c r="N587" s="18">
        <f t="shared" si="123"/>
        <v>50</v>
      </c>
      <c r="O587" s="19">
        <v>58</v>
      </c>
      <c r="P587" s="19">
        <v>50</v>
      </c>
      <c r="Q587" s="20" t="e">
        <f t="shared" si="124"/>
        <v>#REF!</v>
      </c>
      <c r="R587" s="23" t="e">
        <f t="shared" si="125"/>
        <v>#REF!</v>
      </c>
    </row>
    <row r="588" spans="2:18">
      <c r="B588" s="5">
        <v>13.1</v>
      </c>
      <c r="C588" s="5">
        <v>13100</v>
      </c>
      <c r="E588" s="31" t="s">
        <v>3827</v>
      </c>
      <c r="F588" s="13" t="e">
        <f>#REF!</f>
        <v>#REF!</v>
      </c>
      <c r="G588" s="15" t="e">
        <f>#REF!</f>
        <v>#REF!</v>
      </c>
      <c r="H588" s="16">
        <f t="shared" si="119"/>
        <v>26.510400000000001</v>
      </c>
      <c r="I588" s="16"/>
      <c r="J588" s="16">
        <v>0</v>
      </c>
      <c r="K588" s="17" t="e">
        <f t="shared" si="120"/>
        <v>#REF!</v>
      </c>
      <c r="L588" s="17">
        <f t="shared" si="121"/>
        <v>26.510400000000001</v>
      </c>
      <c r="M588" s="18" t="e">
        <f t="shared" si="122"/>
        <v>#REF!</v>
      </c>
      <c r="N588" s="18">
        <f t="shared" si="123"/>
        <v>50</v>
      </c>
      <c r="O588" s="19">
        <v>58</v>
      </c>
      <c r="P588" s="19">
        <v>50</v>
      </c>
      <c r="Q588" s="20" t="e">
        <f t="shared" si="124"/>
        <v>#REF!</v>
      </c>
      <c r="R588" s="23" t="e">
        <f t="shared" si="125"/>
        <v>#REF!</v>
      </c>
    </row>
    <row r="589" spans="2:18">
      <c r="B589" s="5">
        <v>13.2</v>
      </c>
      <c r="C589" s="5">
        <v>13200</v>
      </c>
      <c r="E589" s="31" t="s">
        <v>3827</v>
      </c>
      <c r="F589" s="13" t="e">
        <f>#REF!</f>
        <v>#REF!</v>
      </c>
      <c r="G589" s="15" t="e">
        <f>#REF!</f>
        <v>#REF!</v>
      </c>
      <c r="H589" s="16">
        <f t="shared" si="119"/>
        <v>26.510400000000001</v>
      </c>
      <c r="I589" s="16"/>
      <c r="J589" s="16">
        <v>0</v>
      </c>
      <c r="K589" s="17" t="e">
        <f t="shared" si="120"/>
        <v>#REF!</v>
      </c>
      <c r="L589" s="17">
        <f t="shared" si="121"/>
        <v>26.510400000000001</v>
      </c>
      <c r="M589" s="18" t="e">
        <f t="shared" si="122"/>
        <v>#REF!</v>
      </c>
      <c r="N589" s="18">
        <f t="shared" si="123"/>
        <v>50</v>
      </c>
      <c r="O589" s="19">
        <v>58</v>
      </c>
      <c r="P589" s="19">
        <v>50</v>
      </c>
      <c r="Q589" s="20" t="e">
        <f t="shared" si="124"/>
        <v>#REF!</v>
      </c>
      <c r="R589" s="23" t="e">
        <f t="shared" si="125"/>
        <v>#REF!</v>
      </c>
    </row>
    <row r="590" spans="2:18">
      <c r="B590" s="5">
        <v>13.3</v>
      </c>
      <c r="C590" s="5">
        <v>13300</v>
      </c>
      <c r="E590" s="31" t="s">
        <v>3827</v>
      </c>
      <c r="F590" s="13" t="e">
        <f>#REF!</f>
        <v>#REF!</v>
      </c>
      <c r="G590" s="15" t="e">
        <f>#REF!</f>
        <v>#REF!</v>
      </c>
      <c r="H590" s="16">
        <f t="shared" ref="H590:H599" si="126">(0.97*0.2+4.91*0.4+5.08*0.3)*7.2</f>
        <v>26.510400000000001</v>
      </c>
      <c r="I590" s="16"/>
      <c r="J590" s="16">
        <v>0</v>
      </c>
      <c r="K590" s="17" t="e">
        <f t="shared" si="120"/>
        <v>#REF!</v>
      </c>
      <c r="L590" s="17">
        <f t="shared" si="121"/>
        <v>26.510400000000001</v>
      </c>
      <c r="M590" s="18" t="e">
        <f t="shared" si="122"/>
        <v>#REF!</v>
      </c>
      <c r="N590" s="18">
        <f t="shared" si="123"/>
        <v>50</v>
      </c>
      <c r="O590" s="19">
        <v>58</v>
      </c>
      <c r="P590" s="19">
        <v>50</v>
      </c>
      <c r="Q590" s="20" t="e">
        <f t="shared" si="124"/>
        <v>#REF!</v>
      </c>
      <c r="R590" s="23" t="e">
        <f t="shared" si="125"/>
        <v>#REF!</v>
      </c>
    </row>
    <row r="591" spans="2:18">
      <c r="B591" s="5">
        <v>13.4</v>
      </c>
      <c r="C591" s="5">
        <v>13400</v>
      </c>
      <c r="E591" s="31" t="s">
        <v>3827</v>
      </c>
      <c r="F591" s="13" t="e">
        <f>#REF!</f>
        <v>#REF!</v>
      </c>
      <c r="G591" s="15" t="e">
        <f>#REF!</f>
        <v>#REF!</v>
      </c>
      <c r="H591" s="16">
        <f t="shared" si="126"/>
        <v>26.510400000000001</v>
      </c>
      <c r="I591" s="16"/>
      <c r="J591" s="16">
        <v>0</v>
      </c>
      <c r="K591" s="17" t="e">
        <f t="shared" si="120"/>
        <v>#REF!</v>
      </c>
      <c r="L591" s="17">
        <f t="shared" si="121"/>
        <v>26.510400000000001</v>
      </c>
      <c r="M591" s="18" t="e">
        <f t="shared" si="122"/>
        <v>#REF!</v>
      </c>
      <c r="N591" s="18">
        <f t="shared" si="123"/>
        <v>50</v>
      </c>
      <c r="O591" s="19">
        <v>58</v>
      </c>
      <c r="P591" s="19">
        <v>50</v>
      </c>
      <c r="Q591" s="20" t="e">
        <f t="shared" si="124"/>
        <v>#REF!</v>
      </c>
      <c r="R591" s="23" t="e">
        <f t="shared" si="125"/>
        <v>#REF!</v>
      </c>
    </row>
    <row r="592" spans="2:18">
      <c r="B592" s="5">
        <v>13.5</v>
      </c>
      <c r="C592" s="5">
        <v>13500</v>
      </c>
      <c r="E592" s="31" t="s">
        <v>3827</v>
      </c>
      <c r="F592" s="13" t="e">
        <f>#REF!</f>
        <v>#REF!</v>
      </c>
      <c r="G592" s="15" t="e">
        <f>#REF!</f>
        <v>#REF!</v>
      </c>
      <c r="H592" s="16">
        <f t="shared" si="126"/>
        <v>26.510400000000001</v>
      </c>
      <c r="I592" s="16"/>
      <c r="J592" s="16">
        <v>0</v>
      </c>
      <c r="K592" s="17" t="e">
        <f t="shared" si="120"/>
        <v>#REF!</v>
      </c>
      <c r="L592" s="17">
        <f t="shared" si="121"/>
        <v>26.510400000000001</v>
      </c>
      <c r="M592" s="18" t="e">
        <f t="shared" si="122"/>
        <v>#REF!</v>
      </c>
      <c r="N592" s="18">
        <f t="shared" si="123"/>
        <v>50</v>
      </c>
      <c r="O592" s="19">
        <v>58</v>
      </c>
      <c r="P592" s="19">
        <v>50</v>
      </c>
      <c r="Q592" s="20" t="e">
        <f t="shared" si="124"/>
        <v>#REF!</v>
      </c>
      <c r="R592" s="23" t="e">
        <f t="shared" si="125"/>
        <v>#REF!</v>
      </c>
    </row>
    <row r="593" spans="2:18">
      <c r="B593" s="5">
        <v>13.6</v>
      </c>
      <c r="C593" s="5">
        <v>13600</v>
      </c>
      <c r="E593" s="31" t="s">
        <v>3827</v>
      </c>
      <c r="F593" s="13" t="e">
        <f>#REF!</f>
        <v>#REF!</v>
      </c>
      <c r="G593" s="15" t="e">
        <f>#REF!</f>
        <v>#REF!</v>
      </c>
      <c r="H593" s="16">
        <f t="shared" si="126"/>
        <v>26.510400000000001</v>
      </c>
      <c r="I593" s="16"/>
      <c r="J593" s="16">
        <v>0</v>
      </c>
      <c r="K593" s="17" t="e">
        <f t="shared" si="120"/>
        <v>#REF!</v>
      </c>
      <c r="L593" s="17">
        <f t="shared" si="121"/>
        <v>26.510400000000001</v>
      </c>
      <c r="M593" s="18" t="e">
        <f t="shared" si="122"/>
        <v>#REF!</v>
      </c>
      <c r="N593" s="18">
        <f t="shared" si="123"/>
        <v>50</v>
      </c>
      <c r="O593" s="19">
        <v>58</v>
      </c>
      <c r="P593" s="19">
        <v>50</v>
      </c>
      <c r="Q593" s="20" t="e">
        <f t="shared" si="124"/>
        <v>#REF!</v>
      </c>
      <c r="R593" s="23" t="e">
        <f t="shared" si="125"/>
        <v>#REF!</v>
      </c>
    </row>
    <row r="594" spans="2:18">
      <c r="B594" s="5">
        <v>13.7</v>
      </c>
      <c r="C594" s="5">
        <v>13700</v>
      </c>
      <c r="E594" s="31" t="s">
        <v>3827</v>
      </c>
      <c r="F594" s="13" t="e">
        <f>#REF!</f>
        <v>#REF!</v>
      </c>
      <c r="G594" s="15" t="e">
        <f>#REF!</f>
        <v>#REF!</v>
      </c>
      <c r="H594" s="16">
        <f t="shared" si="126"/>
        <v>26.510400000000001</v>
      </c>
      <c r="I594" s="16"/>
      <c r="J594" s="16">
        <v>0</v>
      </c>
      <c r="K594" s="17" t="e">
        <f t="shared" si="120"/>
        <v>#REF!</v>
      </c>
      <c r="L594" s="17">
        <f t="shared" si="121"/>
        <v>26.510400000000001</v>
      </c>
      <c r="M594" s="18" t="e">
        <f t="shared" si="122"/>
        <v>#REF!</v>
      </c>
      <c r="N594" s="18">
        <f t="shared" si="123"/>
        <v>50</v>
      </c>
      <c r="O594" s="19">
        <v>58</v>
      </c>
      <c r="P594" s="19">
        <v>50</v>
      </c>
      <c r="Q594" s="20" t="e">
        <f t="shared" si="124"/>
        <v>#REF!</v>
      </c>
      <c r="R594" s="23" t="e">
        <f t="shared" si="125"/>
        <v>#REF!</v>
      </c>
    </row>
    <row r="595" spans="2:18">
      <c r="B595" s="5">
        <v>13.8</v>
      </c>
      <c r="C595" s="5">
        <v>13800</v>
      </c>
      <c r="E595" s="31" t="s">
        <v>3827</v>
      </c>
      <c r="F595" s="13" t="e">
        <f>#REF!</f>
        <v>#REF!</v>
      </c>
      <c r="G595" s="15" t="e">
        <f>#REF!</f>
        <v>#REF!</v>
      </c>
      <c r="H595" s="16">
        <f t="shared" si="126"/>
        <v>26.510400000000001</v>
      </c>
      <c r="I595" s="16"/>
      <c r="J595" s="16">
        <v>0</v>
      </c>
      <c r="K595" s="17" t="e">
        <f t="shared" si="120"/>
        <v>#REF!</v>
      </c>
      <c r="L595" s="17">
        <f t="shared" si="121"/>
        <v>26.510400000000001</v>
      </c>
      <c r="M595" s="18" t="e">
        <f t="shared" si="122"/>
        <v>#REF!</v>
      </c>
      <c r="N595" s="18">
        <f t="shared" si="123"/>
        <v>50</v>
      </c>
      <c r="O595" s="19">
        <v>58</v>
      </c>
      <c r="P595" s="19">
        <v>50</v>
      </c>
      <c r="Q595" s="20" t="e">
        <f t="shared" si="124"/>
        <v>#REF!</v>
      </c>
      <c r="R595" s="23" t="e">
        <f t="shared" si="125"/>
        <v>#REF!</v>
      </c>
    </row>
    <row r="596" spans="2:18">
      <c r="B596" s="5">
        <v>13.9</v>
      </c>
      <c r="C596" s="5">
        <v>13900</v>
      </c>
      <c r="E596" s="31" t="s">
        <v>3827</v>
      </c>
      <c r="F596" s="13" t="e">
        <f>#REF!</f>
        <v>#REF!</v>
      </c>
      <c r="G596" s="15" t="e">
        <f>#REF!</f>
        <v>#REF!</v>
      </c>
      <c r="H596" s="16">
        <f t="shared" si="126"/>
        <v>26.510400000000001</v>
      </c>
      <c r="I596" s="16"/>
      <c r="J596" s="16">
        <v>0</v>
      </c>
      <c r="K596" s="17" t="e">
        <f t="shared" si="120"/>
        <v>#REF!</v>
      </c>
      <c r="L596" s="17">
        <f t="shared" si="121"/>
        <v>26.510400000000001</v>
      </c>
      <c r="M596" s="18" t="e">
        <f t="shared" si="122"/>
        <v>#REF!</v>
      </c>
      <c r="N596" s="18">
        <f t="shared" si="123"/>
        <v>50</v>
      </c>
      <c r="O596" s="19">
        <v>58</v>
      </c>
      <c r="P596" s="19">
        <v>50</v>
      </c>
      <c r="Q596" s="20" t="e">
        <f t="shared" si="124"/>
        <v>#REF!</v>
      </c>
      <c r="R596" s="23" t="e">
        <f t="shared" si="125"/>
        <v>#REF!</v>
      </c>
    </row>
    <row r="597" spans="2:18">
      <c r="B597" s="5">
        <v>14</v>
      </c>
      <c r="C597" s="5">
        <v>14000</v>
      </c>
      <c r="E597" s="31" t="s">
        <v>3827</v>
      </c>
      <c r="F597" s="13" t="e">
        <f>#REF!</f>
        <v>#REF!</v>
      </c>
      <c r="G597" s="15" t="e">
        <f>#REF!</f>
        <v>#REF!</v>
      </c>
      <c r="H597" s="16">
        <f t="shared" si="126"/>
        <v>26.510400000000001</v>
      </c>
      <c r="I597" s="16"/>
      <c r="J597" s="16">
        <v>0</v>
      </c>
      <c r="K597" s="17" t="e">
        <f t="shared" si="120"/>
        <v>#REF!</v>
      </c>
      <c r="L597" s="17">
        <f t="shared" si="121"/>
        <v>26.510400000000001</v>
      </c>
      <c r="M597" s="18" t="e">
        <f t="shared" si="122"/>
        <v>#REF!</v>
      </c>
      <c r="N597" s="18">
        <f t="shared" si="123"/>
        <v>50</v>
      </c>
      <c r="O597" s="19">
        <v>58</v>
      </c>
      <c r="P597" s="19">
        <v>50</v>
      </c>
      <c r="Q597" s="20" t="e">
        <f t="shared" si="124"/>
        <v>#REF!</v>
      </c>
      <c r="R597" s="23" t="e">
        <f t="shared" si="125"/>
        <v>#REF!</v>
      </c>
    </row>
    <row r="598" spans="2:18">
      <c r="B598" s="5">
        <v>14.1</v>
      </c>
      <c r="C598" s="5">
        <v>14100</v>
      </c>
      <c r="E598" s="31" t="s">
        <v>3827</v>
      </c>
      <c r="F598" s="13" t="e">
        <f>#REF!</f>
        <v>#REF!</v>
      </c>
      <c r="G598" s="15" t="e">
        <f>#REF!</f>
        <v>#REF!</v>
      </c>
      <c r="H598" s="16">
        <f t="shared" si="126"/>
        <v>26.510400000000001</v>
      </c>
      <c r="I598" s="16"/>
      <c r="J598" s="16">
        <v>0</v>
      </c>
      <c r="K598" s="17" t="e">
        <f t="shared" si="120"/>
        <v>#REF!</v>
      </c>
      <c r="L598" s="17">
        <f t="shared" si="121"/>
        <v>26.510400000000001</v>
      </c>
      <c r="M598" s="18" t="e">
        <f t="shared" si="122"/>
        <v>#REF!</v>
      </c>
      <c r="N598" s="18">
        <f t="shared" si="123"/>
        <v>50</v>
      </c>
      <c r="O598" s="19">
        <v>58</v>
      </c>
      <c r="P598" s="19">
        <v>50</v>
      </c>
      <c r="Q598" s="20" t="e">
        <f t="shared" si="124"/>
        <v>#REF!</v>
      </c>
      <c r="R598" s="23" t="e">
        <f t="shared" si="125"/>
        <v>#REF!</v>
      </c>
    </row>
    <row r="599" spans="2:18">
      <c r="B599" s="5">
        <v>14.2</v>
      </c>
      <c r="C599" s="5">
        <v>14200</v>
      </c>
      <c r="E599" s="31" t="s">
        <v>3827</v>
      </c>
      <c r="F599" s="13" t="e">
        <f>#REF!</f>
        <v>#REF!</v>
      </c>
      <c r="G599" s="15" t="e">
        <f>#REF!</f>
        <v>#REF!</v>
      </c>
      <c r="H599" s="16">
        <f t="shared" si="126"/>
        <v>26.510400000000001</v>
      </c>
      <c r="I599" s="16"/>
      <c r="J599" s="16">
        <v>0</v>
      </c>
      <c r="K599" s="17" t="e">
        <f t="shared" si="120"/>
        <v>#REF!</v>
      </c>
      <c r="L599" s="17">
        <f t="shared" si="121"/>
        <v>26.510400000000001</v>
      </c>
      <c r="M599" s="18" t="e">
        <f t="shared" si="122"/>
        <v>#REF!</v>
      </c>
      <c r="N599" s="18">
        <f t="shared" si="123"/>
        <v>50</v>
      </c>
      <c r="O599" s="19">
        <v>58</v>
      </c>
      <c r="P599" s="19">
        <v>50</v>
      </c>
      <c r="Q599" s="20" t="e">
        <f t="shared" si="124"/>
        <v>#REF!</v>
      </c>
      <c r="R599" s="23" t="e">
        <f t="shared" si="125"/>
        <v>#REF!</v>
      </c>
    </row>
    <row r="600" spans="2:18">
      <c r="B600" s="5">
        <v>14.3</v>
      </c>
      <c r="C600" s="5">
        <v>14300</v>
      </c>
      <c r="E600" s="31" t="s">
        <v>3827</v>
      </c>
      <c r="F600" s="13" t="e">
        <f>#REF!</f>
        <v>#REF!</v>
      </c>
      <c r="G600" s="15" t="e">
        <f>#REF!</f>
        <v>#REF!</v>
      </c>
      <c r="H600" s="16">
        <f t="shared" ref="H600:H609" si="127">(0.97*0.2+4.91*0.4+5.08*0.3)*7.2</f>
        <v>26.510400000000001</v>
      </c>
      <c r="I600" s="16"/>
      <c r="J600" s="16">
        <v>0</v>
      </c>
      <c r="K600" s="17" t="e">
        <f t="shared" si="120"/>
        <v>#REF!</v>
      </c>
      <c r="L600" s="17">
        <f t="shared" si="121"/>
        <v>26.510400000000001</v>
      </c>
      <c r="M600" s="18" t="e">
        <f t="shared" si="122"/>
        <v>#REF!</v>
      </c>
      <c r="N600" s="18">
        <f t="shared" si="123"/>
        <v>50</v>
      </c>
      <c r="O600" s="19">
        <v>58</v>
      </c>
      <c r="P600" s="19">
        <v>50</v>
      </c>
      <c r="Q600" s="20" t="e">
        <f t="shared" si="124"/>
        <v>#REF!</v>
      </c>
      <c r="R600" s="23" t="e">
        <f t="shared" si="125"/>
        <v>#REF!</v>
      </c>
    </row>
    <row r="601" spans="2:18">
      <c r="B601" s="5">
        <v>14.4</v>
      </c>
      <c r="C601" s="5">
        <v>14400</v>
      </c>
      <c r="E601" s="31" t="s">
        <v>3827</v>
      </c>
      <c r="F601" s="13" t="e">
        <f>#REF!</f>
        <v>#REF!</v>
      </c>
      <c r="G601" s="15" t="e">
        <f>#REF!</f>
        <v>#REF!</v>
      </c>
      <c r="H601" s="16">
        <f t="shared" si="127"/>
        <v>26.510400000000001</v>
      </c>
      <c r="I601" s="16"/>
      <c r="J601" s="16">
        <v>0</v>
      </c>
      <c r="K601" s="17" t="e">
        <f t="shared" si="120"/>
        <v>#REF!</v>
      </c>
      <c r="L601" s="17">
        <f t="shared" si="121"/>
        <v>26.510400000000001</v>
      </c>
      <c r="M601" s="18" t="e">
        <f t="shared" si="122"/>
        <v>#REF!</v>
      </c>
      <c r="N601" s="18">
        <f t="shared" si="123"/>
        <v>50</v>
      </c>
      <c r="O601" s="19">
        <v>58</v>
      </c>
      <c r="P601" s="19">
        <v>50</v>
      </c>
      <c r="Q601" s="20" t="e">
        <f t="shared" si="124"/>
        <v>#REF!</v>
      </c>
      <c r="R601" s="23" t="e">
        <f t="shared" si="125"/>
        <v>#REF!</v>
      </c>
    </row>
    <row r="602" spans="2:18">
      <c r="B602" s="5">
        <v>14.5</v>
      </c>
      <c r="C602" s="5">
        <v>14500</v>
      </c>
      <c r="E602" s="31" t="s">
        <v>3827</v>
      </c>
      <c r="F602" s="13" t="e">
        <f>#REF!</f>
        <v>#REF!</v>
      </c>
      <c r="G602" s="15" t="e">
        <f>#REF!</f>
        <v>#REF!</v>
      </c>
      <c r="H602" s="16">
        <f t="shared" si="127"/>
        <v>26.510400000000001</v>
      </c>
      <c r="I602" s="16"/>
      <c r="J602" s="16">
        <v>0</v>
      </c>
      <c r="K602" s="17" t="e">
        <f t="shared" si="120"/>
        <v>#REF!</v>
      </c>
      <c r="L602" s="17">
        <f t="shared" si="121"/>
        <v>26.510400000000001</v>
      </c>
      <c r="M602" s="18" t="e">
        <f t="shared" si="122"/>
        <v>#REF!</v>
      </c>
      <c r="N602" s="18">
        <f t="shared" si="123"/>
        <v>50</v>
      </c>
      <c r="O602" s="19">
        <v>58</v>
      </c>
      <c r="P602" s="19">
        <v>50</v>
      </c>
      <c r="Q602" s="20" t="e">
        <f t="shared" si="124"/>
        <v>#REF!</v>
      </c>
      <c r="R602" s="23" t="e">
        <f t="shared" si="125"/>
        <v>#REF!</v>
      </c>
    </row>
    <row r="603" spans="2:18">
      <c r="B603" s="5">
        <v>14.6</v>
      </c>
      <c r="C603" s="5">
        <v>14600</v>
      </c>
      <c r="E603" s="31" t="s">
        <v>3827</v>
      </c>
      <c r="F603" s="13" t="e">
        <f>#REF!</f>
        <v>#REF!</v>
      </c>
      <c r="G603" s="15" t="e">
        <f>#REF!</f>
        <v>#REF!</v>
      </c>
      <c r="H603" s="16">
        <f t="shared" si="127"/>
        <v>26.510400000000001</v>
      </c>
      <c r="I603" s="16"/>
      <c r="J603" s="16">
        <v>0</v>
      </c>
      <c r="K603" s="17" t="e">
        <f t="shared" si="120"/>
        <v>#REF!</v>
      </c>
      <c r="L603" s="17">
        <f t="shared" si="121"/>
        <v>26.510400000000001</v>
      </c>
      <c r="M603" s="18" t="e">
        <f t="shared" si="122"/>
        <v>#REF!</v>
      </c>
      <c r="N603" s="18">
        <f t="shared" si="123"/>
        <v>50</v>
      </c>
      <c r="O603" s="19">
        <v>58</v>
      </c>
      <c r="P603" s="19">
        <v>50</v>
      </c>
      <c r="Q603" s="20" t="e">
        <f t="shared" si="124"/>
        <v>#REF!</v>
      </c>
      <c r="R603" s="23" t="e">
        <f t="shared" si="125"/>
        <v>#REF!</v>
      </c>
    </row>
    <row r="604" spans="2:18">
      <c r="B604" s="5">
        <v>14.7</v>
      </c>
      <c r="C604" s="5">
        <v>14700</v>
      </c>
      <c r="E604" s="31" t="s">
        <v>3827</v>
      </c>
      <c r="F604" s="13" t="e">
        <f>#REF!</f>
        <v>#REF!</v>
      </c>
      <c r="G604" s="15" t="e">
        <f>#REF!</f>
        <v>#REF!</v>
      </c>
      <c r="H604" s="16">
        <f t="shared" si="127"/>
        <v>26.510400000000001</v>
      </c>
      <c r="I604" s="16"/>
      <c r="J604" s="16">
        <v>0</v>
      </c>
      <c r="K604" s="17" t="e">
        <f t="shared" si="120"/>
        <v>#REF!</v>
      </c>
      <c r="L604" s="17">
        <f t="shared" si="121"/>
        <v>26.510400000000001</v>
      </c>
      <c r="M604" s="18" t="e">
        <f t="shared" si="122"/>
        <v>#REF!</v>
      </c>
      <c r="N604" s="18">
        <f t="shared" si="123"/>
        <v>50</v>
      </c>
      <c r="O604" s="19">
        <v>58</v>
      </c>
      <c r="P604" s="19">
        <v>50</v>
      </c>
      <c r="Q604" s="20" t="e">
        <f t="shared" si="124"/>
        <v>#REF!</v>
      </c>
      <c r="R604" s="23" t="e">
        <f t="shared" si="125"/>
        <v>#REF!</v>
      </c>
    </row>
    <row r="605" spans="2:18">
      <c r="B605" s="5">
        <v>14.8</v>
      </c>
      <c r="C605" s="5">
        <v>14800</v>
      </c>
      <c r="E605" s="31" t="s">
        <v>3827</v>
      </c>
      <c r="F605" s="13" t="e">
        <f>#REF!</f>
        <v>#REF!</v>
      </c>
      <c r="G605" s="15" t="e">
        <f>#REF!</f>
        <v>#REF!</v>
      </c>
      <c r="H605" s="16">
        <f t="shared" si="127"/>
        <v>26.510400000000001</v>
      </c>
      <c r="I605" s="16"/>
      <c r="J605" s="16">
        <v>0</v>
      </c>
      <c r="K605" s="17" t="e">
        <f t="shared" si="120"/>
        <v>#REF!</v>
      </c>
      <c r="L605" s="17">
        <f t="shared" si="121"/>
        <v>26.510400000000001</v>
      </c>
      <c r="M605" s="18" t="e">
        <f t="shared" si="122"/>
        <v>#REF!</v>
      </c>
      <c r="N605" s="18">
        <f t="shared" si="123"/>
        <v>50</v>
      </c>
      <c r="O605" s="19">
        <v>58</v>
      </c>
      <c r="P605" s="19">
        <v>50</v>
      </c>
      <c r="Q605" s="20" t="e">
        <f t="shared" si="124"/>
        <v>#REF!</v>
      </c>
      <c r="R605" s="23" t="e">
        <f t="shared" si="125"/>
        <v>#REF!</v>
      </c>
    </row>
    <row r="606" spans="2:18">
      <c r="B606" s="5">
        <v>14.9</v>
      </c>
      <c r="C606" s="5">
        <v>14900</v>
      </c>
      <c r="E606" s="31" t="s">
        <v>3827</v>
      </c>
      <c r="F606" s="13" t="e">
        <f>#REF!</f>
        <v>#REF!</v>
      </c>
      <c r="G606" s="15" t="e">
        <f>#REF!</f>
        <v>#REF!</v>
      </c>
      <c r="H606" s="16">
        <f t="shared" si="127"/>
        <v>26.510400000000001</v>
      </c>
      <c r="I606" s="16"/>
      <c r="J606" s="16">
        <v>0</v>
      </c>
      <c r="K606" s="17" t="e">
        <f t="shared" si="120"/>
        <v>#REF!</v>
      </c>
      <c r="L606" s="17">
        <f t="shared" si="121"/>
        <v>26.510400000000001</v>
      </c>
      <c r="M606" s="18" t="e">
        <f t="shared" si="122"/>
        <v>#REF!</v>
      </c>
      <c r="N606" s="18">
        <f t="shared" si="123"/>
        <v>50</v>
      </c>
      <c r="O606" s="19">
        <v>58</v>
      </c>
      <c r="P606" s="19">
        <v>50</v>
      </c>
      <c r="Q606" s="20" t="e">
        <f t="shared" si="124"/>
        <v>#REF!</v>
      </c>
      <c r="R606" s="23" t="e">
        <f t="shared" si="125"/>
        <v>#REF!</v>
      </c>
    </row>
    <row r="607" spans="2:18">
      <c r="B607" s="5">
        <v>15</v>
      </c>
      <c r="C607" s="5">
        <v>15000</v>
      </c>
      <c r="E607" s="31" t="s">
        <v>3827</v>
      </c>
      <c r="F607" s="13" t="e">
        <f>#REF!</f>
        <v>#REF!</v>
      </c>
      <c r="G607" s="15" t="e">
        <f>#REF!</f>
        <v>#REF!</v>
      </c>
      <c r="H607" s="16">
        <f t="shared" si="127"/>
        <v>26.510400000000001</v>
      </c>
      <c r="I607" s="16"/>
      <c r="J607" s="16">
        <v>0</v>
      </c>
      <c r="K607" s="17" t="e">
        <f t="shared" si="120"/>
        <v>#REF!</v>
      </c>
      <c r="L607" s="17">
        <f t="shared" si="121"/>
        <v>26.510400000000001</v>
      </c>
      <c r="M607" s="18" t="e">
        <f t="shared" si="122"/>
        <v>#REF!</v>
      </c>
      <c r="N607" s="18">
        <f t="shared" si="123"/>
        <v>50</v>
      </c>
      <c r="O607" s="19">
        <v>58</v>
      </c>
      <c r="P607" s="19">
        <v>50</v>
      </c>
      <c r="Q607" s="20" t="e">
        <f t="shared" si="124"/>
        <v>#REF!</v>
      </c>
      <c r="R607" s="23" t="e">
        <f t="shared" si="125"/>
        <v>#REF!</v>
      </c>
    </row>
    <row r="608" spans="2:18">
      <c r="B608" s="5">
        <v>15.1</v>
      </c>
      <c r="C608" s="5">
        <v>15100</v>
      </c>
      <c r="E608" s="31" t="s">
        <v>3827</v>
      </c>
      <c r="F608" s="13" t="e">
        <f>#REF!</f>
        <v>#REF!</v>
      </c>
      <c r="G608" s="15" t="e">
        <f>#REF!</f>
        <v>#REF!</v>
      </c>
      <c r="H608" s="16">
        <f t="shared" si="127"/>
        <v>26.510400000000001</v>
      </c>
      <c r="I608" s="16"/>
      <c r="J608" s="16">
        <v>0</v>
      </c>
      <c r="K608" s="17" t="e">
        <f t="shared" si="120"/>
        <v>#REF!</v>
      </c>
      <c r="L608" s="17">
        <f t="shared" si="121"/>
        <v>26.510400000000001</v>
      </c>
      <c r="M608" s="18" t="e">
        <f t="shared" si="122"/>
        <v>#REF!</v>
      </c>
      <c r="N608" s="18">
        <f t="shared" si="123"/>
        <v>50</v>
      </c>
      <c r="O608" s="19">
        <v>58</v>
      </c>
      <c r="P608" s="19">
        <v>50</v>
      </c>
      <c r="Q608" s="20" t="e">
        <f t="shared" si="124"/>
        <v>#REF!</v>
      </c>
      <c r="R608" s="23" t="e">
        <f t="shared" si="125"/>
        <v>#REF!</v>
      </c>
    </row>
    <row r="609" spans="2:18">
      <c r="B609" s="5">
        <v>15.2</v>
      </c>
      <c r="C609" s="5">
        <v>15200</v>
      </c>
      <c r="E609" s="31" t="s">
        <v>3827</v>
      </c>
      <c r="F609" s="13" t="e">
        <f>#REF!</f>
        <v>#REF!</v>
      </c>
      <c r="G609" s="15" t="e">
        <f>#REF!</f>
        <v>#REF!</v>
      </c>
      <c r="H609" s="16">
        <f t="shared" si="127"/>
        <v>26.510400000000001</v>
      </c>
      <c r="I609" s="16"/>
      <c r="J609" s="16">
        <v>0</v>
      </c>
      <c r="K609" s="17" t="e">
        <f t="shared" si="120"/>
        <v>#REF!</v>
      </c>
      <c r="L609" s="17">
        <f t="shared" si="121"/>
        <v>26.510400000000001</v>
      </c>
      <c r="M609" s="18" t="e">
        <f t="shared" si="122"/>
        <v>#REF!</v>
      </c>
      <c r="N609" s="18">
        <f t="shared" si="123"/>
        <v>50</v>
      </c>
      <c r="O609" s="19">
        <v>58</v>
      </c>
      <c r="P609" s="19">
        <v>50</v>
      </c>
      <c r="Q609" s="20" t="e">
        <f t="shared" si="124"/>
        <v>#REF!</v>
      </c>
      <c r="R609" s="23" t="e">
        <f t="shared" si="125"/>
        <v>#REF!</v>
      </c>
    </row>
    <row r="610" spans="2:18">
      <c r="B610" s="5">
        <v>15.3</v>
      </c>
      <c r="C610" s="5">
        <v>15300</v>
      </c>
      <c r="E610" s="31" t="s">
        <v>3827</v>
      </c>
      <c r="F610" s="13" t="e">
        <f>#REF!</f>
        <v>#REF!</v>
      </c>
      <c r="G610" s="15" t="e">
        <f>#REF!</f>
        <v>#REF!</v>
      </c>
      <c r="H610" s="16">
        <f t="shared" ref="H610:H619" si="128">(0.97*0.2+4.91*0.4+5.08*0.3)*7.2</f>
        <v>26.510400000000001</v>
      </c>
      <c r="I610" s="16"/>
      <c r="J610" s="16">
        <v>0</v>
      </c>
      <c r="K610" s="17" t="e">
        <f t="shared" si="120"/>
        <v>#REF!</v>
      </c>
      <c r="L610" s="17">
        <f t="shared" si="121"/>
        <v>26.510400000000001</v>
      </c>
      <c r="M610" s="18" t="e">
        <f t="shared" si="122"/>
        <v>#REF!</v>
      </c>
      <c r="N610" s="18">
        <f t="shared" si="123"/>
        <v>50</v>
      </c>
      <c r="O610" s="19">
        <v>58</v>
      </c>
      <c r="P610" s="19">
        <v>50</v>
      </c>
      <c r="Q610" s="20" t="e">
        <f t="shared" si="124"/>
        <v>#REF!</v>
      </c>
      <c r="R610" s="23" t="e">
        <f t="shared" si="125"/>
        <v>#REF!</v>
      </c>
    </row>
    <row r="611" spans="2:18">
      <c r="B611" s="5">
        <v>15.4</v>
      </c>
      <c r="C611" s="5">
        <v>15400</v>
      </c>
      <c r="E611" s="31" t="s">
        <v>3827</v>
      </c>
      <c r="F611" s="13" t="e">
        <f>#REF!</f>
        <v>#REF!</v>
      </c>
      <c r="G611" s="15" t="e">
        <f>#REF!</f>
        <v>#REF!</v>
      </c>
      <c r="H611" s="16">
        <f t="shared" si="128"/>
        <v>26.510400000000001</v>
      </c>
      <c r="I611" s="16"/>
      <c r="J611" s="16">
        <v>0</v>
      </c>
      <c r="K611" s="17" t="e">
        <f t="shared" si="120"/>
        <v>#REF!</v>
      </c>
      <c r="L611" s="17">
        <f t="shared" si="121"/>
        <v>26.510400000000001</v>
      </c>
      <c r="M611" s="18" t="e">
        <f t="shared" si="122"/>
        <v>#REF!</v>
      </c>
      <c r="N611" s="18">
        <f t="shared" si="123"/>
        <v>50</v>
      </c>
      <c r="O611" s="19">
        <v>58</v>
      </c>
      <c r="P611" s="19">
        <v>50</v>
      </c>
      <c r="Q611" s="20" t="e">
        <f t="shared" si="124"/>
        <v>#REF!</v>
      </c>
      <c r="R611" s="23" t="e">
        <f t="shared" si="125"/>
        <v>#REF!</v>
      </c>
    </row>
    <row r="612" spans="2:18">
      <c r="B612" s="5">
        <v>15.5</v>
      </c>
      <c r="C612" s="5">
        <v>15500</v>
      </c>
      <c r="E612" s="31" t="s">
        <v>3827</v>
      </c>
      <c r="F612" s="13" t="e">
        <f>#REF!</f>
        <v>#REF!</v>
      </c>
      <c r="G612" s="15" t="e">
        <f>#REF!</f>
        <v>#REF!</v>
      </c>
      <c r="H612" s="16">
        <f t="shared" si="128"/>
        <v>26.510400000000001</v>
      </c>
      <c r="I612" s="16"/>
      <c r="J612" s="16">
        <v>0</v>
      </c>
      <c r="K612" s="17" t="e">
        <f t="shared" si="120"/>
        <v>#REF!</v>
      </c>
      <c r="L612" s="17">
        <f t="shared" si="121"/>
        <v>26.510400000000001</v>
      </c>
      <c r="M612" s="18" t="e">
        <f t="shared" si="122"/>
        <v>#REF!</v>
      </c>
      <c r="N612" s="18">
        <f t="shared" si="123"/>
        <v>50</v>
      </c>
      <c r="O612" s="19">
        <v>58</v>
      </c>
      <c r="P612" s="19">
        <v>50</v>
      </c>
      <c r="Q612" s="20" t="e">
        <f t="shared" si="124"/>
        <v>#REF!</v>
      </c>
      <c r="R612" s="23" t="e">
        <f t="shared" si="125"/>
        <v>#REF!</v>
      </c>
    </row>
    <row r="613" spans="2:18">
      <c r="B613" s="5">
        <v>15.6</v>
      </c>
      <c r="C613" s="5">
        <v>15600</v>
      </c>
      <c r="E613" s="31" t="s">
        <v>3827</v>
      </c>
      <c r="F613" s="13" t="e">
        <f>#REF!</f>
        <v>#REF!</v>
      </c>
      <c r="G613" s="15" t="e">
        <f>#REF!</f>
        <v>#REF!</v>
      </c>
      <c r="H613" s="16">
        <f t="shared" si="128"/>
        <v>26.510400000000001</v>
      </c>
      <c r="I613" s="16"/>
      <c r="J613" s="16">
        <v>0</v>
      </c>
      <c r="K613" s="17" t="e">
        <f t="shared" si="120"/>
        <v>#REF!</v>
      </c>
      <c r="L613" s="17">
        <f t="shared" si="121"/>
        <v>26.510400000000001</v>
      </c>
      <c r="M613" s="18" t="e">
        <f t="shared" si="122"/>
        <v>#REF!</v>
      </c>
      <c r="N613" s="18">
        <f t="shared" si="123"/>
        <v>50</v>
      </c>
      <c r="O613" s="19">
        <v>58</v>
      </c>
      <c r="P613" s="19">
        <v>50</v>
      </c>
      <c r="Q613" s="20" t="e">
        <f t="shared" si="124"/>
        <v>#REF!</v>
      </c>
      <c r="R613" s="23" t="e">
        <f t="shared" si="125"/>
        <v>#REF!</v>
      </c>
    </row>
    <row r="614" spans="2:18">
      <c r="B614" s="5">
        <v>15.7</v>
      </c>
      <c r="C614" s="5">
        <v>15700</v>
      </c>
      <c r="E614" s="31" t="s">
        <v>3827</v>
      </c>
      <c r="F614" s="13" t="e">
        <f>#REF!</f>
        <v>#REF!</v>
      </c>
      <c r="G614" s="15" t="e">
        <f>#REF!</f>
        <v>#REF!</v>
      </c>
      <c r="H614" s="16">
        <f t="shared" si="128"/>
        <v>26.510400000000001</v>
      </c>
      <c r="I614" s="16"/>
      <c r="J614" s="16">
        <v>0</v>
      </c>
      <c r="K614" s="17" t="e">
        <f t="shared" si="120"/>
        <v>#REF!</v>
      </c>
      <c r="L614" s="17">
        <f t="shared" si="121"/>
        <v>26.510400000000001</v>
      </c>
      <c r="M614" s="18" t="e">
        <f t="shared" si="122"/>
        <v>#REF!</v>
      </c>
      <c r="N614" s="18">
        <f t="shared" si="123"/>
        <v>50</v>
      </c>
      <c r="O614" s="19">
        <v>58</v>
      </c>
      <c r="P614" s="19">
        <v>50</v>
      </c>
      <c r="Q614" s="20" t="e">
        <f t="shared" si="124"/>
        <v>#REF!</v>
      </c>
      <c r="R614" s="23" t="e">
        <f t="shared" si="125"/>
        <v>#REF!</v>
      </c>
    </row>
    <row r="615" spans="2:18">
      <c r="B615" s="5">
        <v>15.8</v>
      </c>
      <c r="C615" s="5">
        <v>15800</v>
      </c>
      <c r="E615" s="31" t="s">
        <v>3827</v>
      </c>
      <c r="F615" s="13" t="e">
        <f>#REF!</f>
        <v>#REF!</v>
      </c>
      <c r="G615" s="15" t="e">
        <f>#REF!</f>
        <v>#REF!</v>
      </c>
      <c r="H615" s="16">
        <f t="shared" si="128"/>
        <v>26.510400000000001</v>
      </c>
      <c r="I615" s="16"/>
      <c r="J615" s="16">
        <v>0</v>
      </c>
      <c r="K615" s="17" t="e">
        <f t="shared" si="120"/>
        <v>#REF!</v>
      </c>
      <c r="L615" s="17">
        <f t="shared" si="121"/>
        <v>26.510400000000001</v>
      </c>
      <c r="M615" s="18" t="e">
        <f t="shared" si="122"/>
        <v>#REF!</v>
      </c>
      <c r="N615" s="18">
        <f t="shared" si="123"/>
        <v>50</v>
      </c>
      <c r="O615" s="19">
        <v>58</v>
      </c>
      <c r="P615" s="19">
        <v>50</v>
      </c>
      <c r="Q615" s="20" t="e">
        <f t="shared" si="124"/>
        <v>#REF!</v>
      </c>
      <c r="R615" s="23" t="e">
        <f t="shared" si="125"/>
        <v>#REF!</v>
      </c>
    </row>
    <row r="616" spans="2:18">
      <c r="B616" s="5">
        <v>15.9</v>
      </c>
      <c r="C616" s="5">
        <v>15900</v>
      </c>
      <c r="E616" s="31" t="s">
        <v>3827</v>
      </c>
      <c r="F616" s="13" t="e">
        <f>#REF!</f>
        <v>#REF!</v>
      </c>
      <c r="G616" s="15" t="e">
        <f>#REF!</f>
        <v>#REF!</v>
      </c>
      <c r="H616" s="16">
        <f t="shared" si="128"/>
        <v>26.510400000000001</v>
      </c>
      <c r="I616" s="16"/>
      <c r="J616" s="16">
        <v>0</v>
      </c>
      <c r="K616" s="17" t="e">
        <f t="shared" si="120"/>
        <v>#REF!</v>
      </c>
      <c r="L616" s="17">
        <f t="shared" si="121"/>
        <v>26.510400000000001</v>
      </c>
      <c r="M616" s="18" t="e">
        <f t="shared" si="122"/>
        <v>#REF!</v>
      </c>
      <c r="N616" s="18">
        <f t="shared" si="123"/>
        <v>50</v>
      </c>
      <c r="O616" s="19">
        <v>58</v>
      </c>
      <c r="P616" s="19">
        <v>50</v>
      </c>
      <c r="Q616" s="20" t="e">
        <f t="shared" si="124"/>
        <v>#REF!</v>
      </c>
      <c r="R616" s="23" t="e">
        <f t="shared" si="125"/>
        <v>#REF!</v>
      </c>
    </row>
    <row r="617" spans="2:18">
      <c r="B617" s="5">
        <v>16</v>
      </c>
      <c r="C617" s="5">
        <v>16000</v>
      </c>
      <c r="E617" s="31" t="s">
        <v>3827</v>
      </c>
      <c r="F617" s="13" t="e">
        <f>#REF!</f>
        <v>#REF!</v>
      </c>
      <c r="G617" s="15" t="e">
        <f>#REF!</f>
        <v>#REF!</v>
      </c>
      <c r="H617" s="16">
        <f t="shared" si="128"/>
        <v>26.510400000000001</v>
      </c>
      <c r="I617" s="16"/>
      <c r="J617" s="16">
        <v>0</v>
      </c>
      <c r="K617" s="17" t="e">
        <f t="shared" si="120"/>
        <v>#REF!</v>
      </c>
      <c r="L617" s="17">
        <f t="shared" si="121"/>
        <v>26.510400000000001</v>
      </c>
      <c r="M617" s="18" t="e">
        <f t="shared" si="122"/>
        <v>#REF!</v>
      </c>
      <c r="N617" s="18">
        <f t="shared" si="123"/>
        <v>50</v>
      </c>
      <c r="O617" s="19">
        <v>58</v>
      </c>
      <c r="P617" s="19">
        <v>50</v>
      </c>
      <c r="Q617" s="20" t="e">
        <f t="shared" si="124"/>
        <v>#REF!</v>
      </c>
      <c r="R617" s="23" t="e">
        <f t="shared" si="125"/>
        <v>#REF!</v>
      </c>
    </row>
    <row r="618" spans="2:18">
      <c r="B618" s="5">
        <v>16.100000000000001</v>
      </c>
      <c r="C618" s="5">
        <v>16100</v>
      </c>
      <c r="E618" s="31" t="s">
        <v>3827</v>
      </c>
      <c r="F618" s="13" t="e">
        <f>#REF!</f>
        <v>#REF!</v>
      </c>
      <c r="G618" s="15" t="e">
        <f>#REF!</f>
        <v>#REF!</v>
      </c>
      <c r="H618" s="16">
        <f t="shared" si="128"/>
        <v>26.510400000000001</v>
      </c>
      <c r="I618" s="16"/>
      <c r="J618" s="16">
        <v>0</v>
      </c>
      <c r="K618" s="17" t="e">
        <f t="shared" si="120"/>
        <v>#REF!</v>
      </c>
      <c r="L618" s="17">
        <f t="shared" si="121"/>
        <v>26.510400000000001</v>
      </c>
      <c r="M618" s="18" t="e">
        <f t="shared" si="122"/>
        <v>#REF!</v>
      </c>
      <c r="N618" s="18">
        <f t="shared" si="123"/>
        <v>50</v>
      </c>
      <c r="O618" s="19">
        <v>58</v>
      </c>
      <c r="P618" s="19">
        <v>50</v>
      </c>
      <c r="Q618" s="20" t="e">
        <f t="shared" si="124"/>
        <v>#REF!</v>
      </c>
      <c r="R618" s="23" t="e">
        <f t="shared" si="125"/>
        <v>#REF!</v>
      </c>
    </row>
    <row r="619" spans="2:18">
      <c r="B619" s="5">
        <v>16.2</v>
      </c>
      <c r="C619" s="5">
        <v>16200</v>
      </c>
      <c r="E619" s="31" t="s">
        <v>3827</v>
      </c>
      <c r="F619" s="13" t="e">
        <f>#REF!</f>
        <v>#REF!</v>
      </c>
      <c r="G619" s="15" t="e">
        <f>#REF!</f>
        <v>#REF!</v>
      </c>
      <c r="H619" s="16">
        <f t="shared" si="128"/>
        <v>26.510400000000001</v>
      </c>
      <c r="I619" s="16"/>
      <c r="J619" s="16">
        <v>0</v>
      </c>
      <c r="K619" s="17" t="e">
        <f t="shared" si="120"/>
        <v>#REF!</v>
      </c>
      <c r="L619" s="17">
        <f t="shared" si="121"/>
        <v>26.510400000000001</v>
      </c>
      <c r="M619" s="18" t="e">
        <f t="shared" si="122"/>
        <v>#REF!</v>
      </c>
      <c r="N619" s="18">
        <f t="shared" si="123"/>
        <v>50</v>
      </c>
      <c r="O619" s="19">
        <v>58</v>
      </c>
      <c r="P619" s="19">
        <v>50</v>
      </c>
      <c r="Q619" s="20" t="e">
        <f t="shared" si="124"/>
        <v>#REF!</v>
      </c>
      <c r="R619" s="23" t="e">
        <f t="shared" si="125"/>
        <v>#REF!</v>
      </c>
    </row>
    <row r="620" spans="2:18">
      <c r="B620" s="5">
        <v>16.3</v>
      </c>
      <c r="C620" s="5">
        <v>16300</v>
      </c>
      <c r="E620" s="31" t="s">
        <v>3827</v>
      </c>
      <c r="F620" s="13" t="e">
        <f>#REF!</f>
        <v>#REF!</v>
      </c>
      <c r="G620" s="15" t="e">
        <f>#REF!</f>
        <v>#REF!</v>
      </c>
      <c r="H620" s="16">
        <f t="shared" ref="H620:H629" si="129">(0.97*0.2+4.91*0.4+5.08*0.3)*7.2</f>
        <v>26.510400000000001</v>
      </c>
      <c r="I620" s="16"/>
      <c r="J620" s="16">
        <v>0</v>
      </c>
      <c r="K620" s="17" t="e">
        <f t="shared" si="120"/>
        <v>#REF!</v>
      </c>
      <c r="L620" s="17">
        <f t="shared" si="121"/>
        <v>26.510400000000001</v>
      </c>
      <c r="M620" s="18" t="e">
        <f t="shared" si="122"/>
        <v>#REF!</v>
      </c>
      <c r="N620" s="18">
        <f t="shared" si="123"/>
        <v>50</v>
      </c>
      <c r="O620" s="19">
        <v>58</v>
      </c>
      <c r="P620" s="19">
        <v>50</v>
      </c>
      <c r="Q620" s="20" t="e">
        <f t="shared" si="124"/>
        <v>#REF!</v>
      </c>
      <c r="R620" s="23" t="e">
        <f t="shared" si="125"/>
        <v>#REF!</v>
      </c>
    </row>
    <row r="621" spans="2:18">
      <c r="B621" s="5">
        <v>16.399999999999999</v>
      </c>
      <c r="C621" s="5">
        <v>16400</v>
      </c>
      <c r="E621" s="31" t="s">
        <v>3827</v>
      </c>
      <c r="F621" s="13" t="e">
        <f>#REF!</f>
        <v>#REF!</v>
      </c>
      <c r="G621" s="15" t="e">
        <f>#REF!</f>
        <v>#REF!</v>
      </c>
      <c r="H621" s="16">
        <f t="shared" si="129"/>
        <v>26.510400000000001</v>
      </c>
      <c r="I621" s="16"/>
      <c r="J621" s="16">
        <v>0</v>
      </c>
      <c r="K621" s="17" t="e">
        <f t="shared" si="120"/>
        <v>#REF!</v>
      </c>
      <c r="L621" s="17">
        <f t="shared" si="121"/>
        <v>26.510400000000001</v>
      </c>
      <c r="M621" s="18" t="e">
        <f t="shared" si="122"/>
        <v>#REF!</v>
      </c>
      <c r="N621" s="18">
        <f t="shared" si="123"/>
        <v>50</v>
      </c>
      <c r="O621" s="19">
        <v>58</v>
      </c>
      <c r="P621" s="19">
        <v>50</v>
      </c>
      <c r="Q621" s="20" t="e">
        <f t="shared" si="124"/>
        <v>#REF!</v>
      </c>
      <c r="R621" s="23" t="e">
        <f t="shared" si="125"/>
        <v>#REF!</v>
      </c>
    </row>
    <row r="622" spans="2:18">
      <c r="B622" s="5">
        <v>16.5</v>
      </c>
      <c r="C622" s="5">
        <v>16500</v>
      </c>
      <c r="E622" s="31" t="s">
        <v>3827</v>
      </c>
      <c r="F622" s="13" t="e">
        <f>#REF!</f>
        <v>#REF!</v>
      </c>
      <c r="G622" s="15" t="e">
        <f>#REF!</f>
        <v>#REF!</v>
      </c>
      <c r="H622" s="16">
        <f t="shared" si="129"/>
        <v>26.510400000000001</v>
      </c>
      <c r="I622" s="16"/>
      <c r="J622" s="16">
        <v>0</v>
      </c>
      <c r="K622" s="17" t="e">
        <f t="shared" si="120"/>
        <v>#REF!</v>
      </c>
      <c r="L622" s="17">
        <f t="shared" si="121"/>
        <v>26.510400000000001</v>
      </c>
      <c r="M622" s="18" t="e">
        <f t="shared" si="122"/>
        <v>#REF!</v>
      </c>
      <c r="N622" s="18">
        <f t="shared" si="123"/>
        <v>50</v>
      </c>
      <c r="O622" s="19">
        <v>58</v>
      </c>
      <c r="P622" s="19">
        <v>50</v>
      </c>
      <c r="Q622" s="20" t="e">
        <f t="shared" si="124"/>
        <v>#REF!</v>
      </c>
      <c r="R622" s="23" t="e">
        <f t="shared" si="125"/>
        <v>#REF!</v>
      </c>
    </row>
    <row r="623" spans="2:18">
      <c r="B623" s="5">
        <v>16.600000000000001</v>
      </c>
      <c r="C623" s="5">
        <v>16600</v>
      </c>
      <c r="E623" s="31" t="s">
        <v>3827</v>
      </c>
      <c r="F623" s="13" t="e">
        <f>#REF!</f>
        <v>#REF!</v>
      </c>
      <c r="G623" s="15" t="e">
        <f>#REF!</f>
        <v>#REF!</v>
      </c>
      <c r="H623" s="16">
        <f t="shared" si="129"/>
        <v>26.510400000000001</v>
      </c>
      <c r="I623" s="16"/>
      <c r="J623" s="16">
        <v>0</v>
      </c>
      <c r="K623" s="17" t="e">
        <f t="shared" si="120"/>
        <v>#REF!</v>
      </c>
      <c r="L623" s="17">
        <f t="shared" si="121"/>
        <v>26.510400000000001</v>
      </c>
      <c r="M623" s="18" t="e">
        <f t="shared" si="122"/>
        <v>#REF!</v>
      </c>
      <c r="N623" s="18">
        <f t="shared" si="123"/>
        <v>50</v>
      </c>
      <c r="O623" s="19">
        <v>58</v>
      </c>
      <c r="P623" s="19">
        <v>50</v>
      </c>
      <c r="Q623" s="20" t="e">
        <f t="shared" si="124"/>
        <v>#REF!</v>
      </c>
      <c r="R623" s="23" t="e">
        <f t="shared" si="125"/>
        <v>#REF!</v>
      </c>
    </row>
    <row r="624" spans="2:18">
      <c r="B624" s="5">
        <v>16.7</v>
      </c>
      <c r="C624" s="5">
        <v>16700</v>
      </c>
      <c r="E624" s="31" t="s">
        <v>3827</v>
      </c>
      <c r="F624" s="13" t="e">
        <f>#REF!</f>
        <v>#REF!</v>
      </c>
      <c r="G624" s="15" t="e">
        <f>#REF!</f>
        <v>#REF!</v>
      </c>
      <c r="H624" s="16">
        <f t="shared" si="129"/>
        <v>26.510400000000001</v>
      </c>
      <c r="I624" s="16"/>
      <c r="J624" s="16">
        <v>0</v>
      </c>
      <c r="K624" s="17" t="e">
        <f t="shared" si="120"/>
        <v>#REF!</v>
      </c>
      <c r="L624" s="17">
        <f t="shared" si="121"/>
        <v>26.510400000000001</v>
      </c>
      <c r="M624" s="18" t="e">
        <f t="shared" si="122"/>
        <v>#REF!</v>
      </c>
      <c r="N624" s="18">
        <f t="shared" si="123"/>
        <v>50</v>
      </c>
      <c r="O624" s="19">
        <v>58</v>
      </c>
      <c r="P624" s="19">
        <v>50</v>
      </c>
      <c r="Q624" s="20" t="e">
        <f t="shared" si="124"/>
        <v>#REF!</v>
      </c>
      <c r="R624" s="23" t="e">
        <f t="shared" si="125"/>
        <v>#REF!</v>
      </c>
    </row>
    <row r="625" spans="2:18">
      <c r="B625" s="5">
        <v>16.8</v>
      </c>
      <c r="C625" s="5">
        <v>16800</v>
      </c>
      <c r="E625" s="31" t="s">
        <v>3827</v>
      </c>
      <c r="F625" s="13" t="e">
        <f>#REF!</f>
        <v>#REF!</v>
      </c>
      <c r="G625" s="15" t="e">
        <f>#REF!</f>
        <v>#REF!</v>
      </c>
      <c r="H625" s="16">
        <f t="shared" si="129"/>
        <v>26.510400000000001</v>
      </c>
      <c r="I625" s="16"/>
      <c r="J625" s="16">
        <v>0</v>
      </c>
      <c r="K625" s="17" t="e">
        <f t="shared" si="120"/>
        <v>#REF!</v>
      </c>
      <c r="L625" s="17">
        <f t="shared" si="121"/>
        <v>26.510400000000001</v>
      </c>
      <c r="M625" s="18" t="e">
        <f t="shared" si="122"/>
        <v>#REF!</v>
      </c>
      <c r="N625" s="18">
        <f t="shared" si="123"/>
        <v>50</v>
      </c>
      <c r="O625" s="19">
        <v>58</v>
      </c>
      <c r="P625" s="19">
        <v>50</v>
      </c>
      <c r="Q625" s="20" t="e">
        <f t="shared" si="124"/>
        <v>#REF!</v>
      </c>
      <c r="R625" s="23" t="e">
        <f t="shared" si="125"/>
        <v>#REF!</v>
      </c>
    </row>
    <row r="626" spans="2:18">
      <c r="B626" s="5">
        <v>16.899999999999999</v>
      </c>
      <c r="C626" s="5">
        <v>16900</v>
      </c>
      <c r="E626" s="31" t="s">
        <v>3827</v>
      </c>
      <c r="F626" s="13" t="e">
        <f>#REF!</f>
        <v>#REF!</v>
      </c>
      <c r="G626" s="15" t="e">
        <f>#REF!</f>
        <v>#REF!</v>
      </c>
      <c r="H626" s="16">
        <f t="shared" si="129"/>
        <v>26.510400000000001</v>
      </c>
      <c r="I626" s="16"/>
      <c r="J626" s="16">
        <v>0</v>
      </c>
      <c r="K626" s="17" t="e">
        <f t="shared" si="120"/>
        <v>#REF!</v>
      </c>
      <c r="L626" s="17">
        <f t="shared" si="121"/>
        <v>26.510400000000001</v>
      </c>
      <c r="M626" s="18" t="e">
        <f t="shared" si="122"/>
        <v>#REF!</v>
      </c>
      <c r="N626" s="18">
        <f t="shared" si="123"/>
        <v>50</v>
      </c>
      <c r="O626" s="19">
        <v>58</v>
      </c>
      <c r="P626" s="19">
        <v>50</v>
      </c>
      <c r="Q626" s="20" t="e">
        <f t="shared" si="124"/>
        <v>#REF!</v>
      </c>
      <c r="R626" s="23" t="e">
        <f t="shared" si="125"/>
        <v>#REF!</v>
      </c>
    </row>
    <row r="627" spans="2:18">
      <c r="B627" s="5">
        <v>17</v>
      </c>
      <c r="C627" s="5">
        <v>17000</v>
      </c>
      <c r="E627" s="31" t="s">
        <v>3827</v>
      </c>
      <c r="F627" s="13" t="e">
        <f>#REF!</f>
        <v>#REF!</v>
      </c>
      <c r="G627" s="15" t="e">
        <f>#REF!</f>
        <v>#REF!</v>
      </c>
      <c r="H627" s="16">
        <f t="shared" si="129"/>
        <v>26.510400000000001</v>
      </c>
      <c r="I627" s="16"/>
      <c r="J627" s="16">
        <v>0</v>
      </c>
      <c r="K627" s="17" t="e">
        <f t="shared" si="120"/>
        <v>#REF!</v>
      </c>
      <c r="L627" s="17">
        <f t="shared" si="121"/>
        <v>26.510400000000001</v>
      </c>
      <c r="M627" s="18" t="e">
        <f t="shared" si="122"/>
        <v>#REF!</v>
      </c>
      <c r="N627" s="18">
        <f t="shared" si="123"/>
        <v>50</v>
      </c>
      <c r="O627" s="19">
        <v>58</v>
      </c>
      <c r="P627" s="19">
        <v>50</v>
      </c>
      <c r="Q627" s="20" t="e">
        <f t="shared" si="124"/>
        <v>#REF!</v>
      </c>
      <c r="R627" s="23" t="e">
        <f t="shared" si="125"/>
        <v>#REF!</v>
      </c>
    </row>
    <row r="628" spans="2:18">
      <c r="B628" s="5">
        <v>17.100000000000001</v>
      </c>
      <c r="C628" s="5">
        <v>17100</v>
      </c>
      <c r="E628" s="31" t="s">
        <v>3827</v>
      </c>
      <c r="F628" s="13" t="e">
        <f>#REF!</f>
        <v>#REF!</v>
      </c>
      <c r="G628" s="15" t="e">
        <f>#REF!</f>
        <v>#REF!</v>
      </c>
      <c r="H628" s="16">
        <f t="shared" si="129"/>
        <v>26.510400000000001</v>
      </c>
      <c r="I628" s="16"/>
      <c r="J628" s="16">
        <v>0</v>
      </c>
      <c r="K628" s="17" t="e">
        <f t="shared" si="120"/>
        <v>#REF!</v>
      </c>
      <c r="L628" s="17">
        <f t="shared" si="121"/>
        <v>26.510400000000001</v>
      </c>
      <c r="M628" s="18" t="e">
        <f t="shared" si="122"/>
        <v>#REF!</v>
      </c>
      <c r="N628" s="18">
        <f t="shared" si="123"/>
        <v>50</v>
      </c>
      <c r="O628" s="19">
        <v>58</v>
      </c>
      <c r="P628" s="19">
        <v>50</v>
      </c>
      <c r="Q628" s="20" t="e">
        <f t="shared" si="124"/>
        <v>#REF!</v>
      </c>
      <c r="R628" s="23" t="e">
        <f t="shared" si="125"/>
        <v>#REF!</v>
      </c>
    </row>
    <row r="629" spans="2:18">
      <c r="B629" s="5">
        <v>17.2</v>
      </c>
      <c r="C629" s="5">
        <v>17200</v>
      </c>
      <c r="E629" s="31" t="s">
        <v>3827</v>
      </c>
      <c r="F629" s="13" t="e">
        <f>#REF!</f>
        <v>#REF!</v>
      </c>
      <c r="G629" s="15" t="e">
        <f>#REF!</f>
        <v>#REF!</v>
      </c>
      <c r="H629" s="16">
        <f t="shared" si="129"/>
        <v>26.510400000000001</v>
      </c>
      <c r="I629" s="16"/>
      <c r="J629" s="16">
        <v>0</v>
      </c>
      <c r="K629" s="17" t="e">
        <f t="shared" si="120"/>
        <v>#REF!</v>
      </c>
      <c r="L629" s="17">
        <f t="shared" si="121"/>
        <v>26.510400000000001</v>
      </c>
      <c r="M629" s="18" t="e">
        <f t="shared" si="122"/>
        <v>#REF!</v>
      </c>
      <c r="N629" s="18">
        <f t="shared" si="123"/>
        <v>50</v>
      </c>
      <c r="O629" s="19">
        <v>58</v>
      </c>
      <c r="P629" s="19">
        <v>50</v>
      </c>
      <c r="Q629" s="20" t="e">
        <f t="shared" si="124"/>
        <v>#REF!</v>
      </c>
      <c r="R629" s="23" t="e">
        <f t="shared" si="125"/>
        <v>#REF!</v>
      </c>
    </row>
    <row r="630" spans="2:18">
      <c r="B630" s="5">
        <v>17.3</v>
      </c>
      <c r="C630" s="5">
        <v>17300</v>
      </c>
      <c r="E630" s="31" t="s">
        <v>3827</v>
      </c>
      <c r="F630" s="13" t="e">
        <f>#REF!</f>
        <v>#REF!</v>
      </c>
      <c r="G630" s="15" t="e">
        <f>#REF!</f>
        <v>#REF!</v>
      </c>
      <c r="H630" s="16">
        <f t="shared" ref="H630:H639" si="130">(0.97*0.2+4.91*0.4+5.08*0.3)*7.2</f>
        <v>26.510400000000001</v>
      </c>
      <c r="I630" s="16"/>
      <c r="J630" s="16">
        <v>0</v>
      </c>
      <c r="K630" s="17" t="e">
        <f t="shared" si="120"/>
        <v>#REF!</v>
      </c>
      <c r="L630" s="17">
        <f t="shared" si="121"/>
        <v>26.510400000000001</v>
      </c>
      <c r="M630" s="18" t="e">
        <f t="shared" si="122"/>
        <v>#REF!</v>
      </c>
      <c r="N630" s="18">
        <f t="shared" si="123"/>
        <v>50</v>
      </c>
      <c r="O630" s="19">
        <v>58</v>
      </c>
      <c r="P630" s="19">
        <v>50</v>
      </c>
      <c r="Q630" s="20" t="e">
        <f t="shared" si="124"/>
        <v>#REF!</v>
      </c>
      <c r="R630" s="23" t="e">
        <f t="shared" si="125"/>
        <v>#REF!</v>
      </c>
    </row>
    <row r="631" spans="2:18">
      <c r="B631" s="5">
        <v>17.399999999999999</v>
      </c>
      <c r="C631" s="5">
        <v>17400</v>
      </c>
      <c r="E631" s="31" t="s">
        <v>3827</v>
      </c>
      <c r="F631" s="13" t="e">
        <f>#REF!</f>
        <v>#REF!</v>
      </c>
      <c r="G631" s="15" t="e">
        <f>#REF!</f>
        <v>#REF!</v>
      </c>
      <c r="H631" s="16">
        <f t="shared" si="130"/>
        <v>26.510400000000001</v>
      </c>
      <c r="I631" s="16"/>
      <c r="J631" s="16">
        <v>0</v>
      </c>
      <c r="K631" s="17" t="e">
        <f t="shared" si="120"/>
        <v>#REF!</v>
      </c>
      <c r="L631" s="17">
        <f t="shared" si="121"/>
        <v>26.510400000000001</v>
      </c>
      <c r="M631" s="18" t="e">
        <f t="shared" si="122"/>
        <v>#REF!</v>
      </c>
      <c r="N631" s="18">
        <f t="shared" si="123"/>
        <v>50</v>
      </c>
      <c r="O631" s="19">
        <v>58</v>
      </c>
      <c r="P631" s="19">
        <v>50</v>
      </c>
      <c r="Q631" s="20" t="e">
        <f t="shared" si="124"/>
        <v>#REF!</v>
      </c>
      <c r="R631" s="23" t="e">
        <f t="shared" si="125"/>
        <v>#REF!</v>
      </c>
    </row>
    <row r="632" spans="2:18">
      <c r="B632" s="5">
        <v>17.5</v>
      </c>
      <c r="C632" s="5">
        <v>17500</v>
      </c>
      <c r="E632" s="31" t="s">
        <v>3827</v>
      </c>
      <c r="F632" s="13" t="e">
        <f>#REF!</f>
        <v>#REF!</v>
      </c>
      <c r="G632" s="15" t="e">
        <f>#REF!</f>
        <v>#REF!</v>
      </c>
      <c r="H632" s="16">
        <f t="shared" si="130"/>
        <v>26.510400000000001</v>
      </c>
      <c r="I632" s="16"/>
      <c r="J632" s="16">
        <v>0</v>
      </c>
      <c r="K632" s="17" t="e">
        <f t="shared" si="120"/>
        <v>#REF!</v>
      </c>
      <c r="L632" s="17">
        <f t="shared" si="121"/>
        <v>26.510400000000001</v>
      </c>
      <c r="M632" s="18" t="e">
        <f t="shared" si="122"/>
        <v>#REF!</v>
      </c>
      <c r="N632" s="18">
        <f t="shared" si="123"/>
        <v>50</v>
      </c>
      <c r="O632" s="19">
        <v>58</v>
      </c>
      <c r="P632" s="19">
        <v>50</v>
      </c>
      <c r="Q632" s="20" t="e">
        <f t="shared" si="124"/>
        <v>#REF!</v>
      </c>
      <c r="R632" s="23" t="e">
        <f t="shared" si="125"/>
        <v>#REF!</v>
      </c>
    </row>
    <row r="633" spans="2:18">
      <c r="B633" s="5">
        <v>17.600000000000001</v>
      </c>
      <c r="C633" s="5">
        <v>17600</v>
      </c>
      <c r="E633" s="31" t="s">
        <v>3827</v>
      </c>
      <c r="F633" s="13" t="e">
        <f>#REF!</f>
        <v>#REF!</v>
      </c>
      <c r="G633" s="15" t="e">
        <f>#REF!</f>
        <v>#REF!</v>
      </c>
      <c r="H633" s="16">
        <f t="shared" si="130"/>
        <v>26.510400000000001</v>
      </c>
      <c r="I633" s="16"/>
      <c r="J633" s="16">
        <v>0</v>
      </c>
      <c r="K633" s="17" t="e">
        <f t="shared" si="120"/>
        <v>#REF!</v>
      </c>
      <c r="L633" s="17">
        <f t="shared" si="121"/>
        <v>26.510400000000001</v>
      </c>
      <c r="M633" s="18" t="e">
        <f t="shared" si="122"/>
        <v>#REF!</v>
      </c>
      <c r="N633" s="18">
        <f t="shared" si="123"/>
        <v>50</v>
      </c>
      <c r="O633" s="19">
        <v>58</v>
      </c>
      <c r="P633" s="19">
        <v>50</v>
      </c>
      <c r="Q633" s="20" t="e">
        <f t="shared" si="124"/>
        <v>#REF!</v>
      </c>
      <c r="R633" s="23" t="e">
        <f t="shared" si="125"/>
        <v>#REF!</v>
      </c>
    </row>
    <row r="634" spans="2:18">
      <c r="B634" s="5">
        <v>17.7</v>
      </c>
      <c r="C634" s="5">
        <v>17700</v>
      </c>
      <c r="E634" s="31" t="s">
        <v>3827</v>
      </c>
      <c r="F634" s="13" t="e">
        <f>#REF!</f>
        <v>#REF!</v>
      </c>
      <c r="G634" s="15" t="e">
        <f>#REF!</f>
        <v>#REF!</v>
      </c>
      <c r="H634" s="16">
        <f t="shared" si="130"/>
        <v>26.510400000000001</v>
      </c>
      <c r="I634" s="16"/>
      <c r="J634" s="16">
        <v>0</v>
      </c>
      <c r="K634" s="17" t="e">
        <f t="shared" si="120"/>
        <v>#REF!</v>
      </c>
      <c r="L634" s="17">
        <f t="shared" si="121"/>
        <v>26.510400000000001</v>
      </c>
      <c r="M634" s="18" t="e">
        <f t="shared" si="122"/>
        <v>#REF!</v>
      </c>
      <c r="N634" s="18">
        <f t="shared" si="123"/>
        <v>50</v>
      </c>
      <c r="O634" s="19">
        <v>58</v>
      </c>
      <c r="P634" s="19">
        <v>50</v>
      </c>
      <c r="Q634" s="20" t="e">
        <f t="shared" si="124"/>
        <v>#REF!</v>
      </c>
      <c r="R634" s="23" t="e">
        <f t="shared" si="125"/>
        <v>#REF!</v>
      </c>
    </row>
    <row r="635" spans="2:18">
      <c r="B635" s="5">
        <v>17.8</v>
      </c>
      <c r="C635" s="5">
        <v>17800</v>
      </c>
      <c r="E635" s="31" t="s">
        <v>3827</v>
      </c>
      <c r="F635" s="13" t="e">
        <f>#REF!</f>
        <v>#REF!</v>
      </c>
      <c r="G635" s="15" t="e">
        <f>#REF!</f>
        <v>#REF!</v>
      </c>
      <c r="H635" s="16">
        <f t="shared" si="130"/>
        <v>26.510400000000001</v>
      </c>
      <c r="I635" s="16"/>
      <c r="J635" s="16">
        <v>0</v>
      </c>
      <c r="K635" s="17" t="e">
        <f t="shared" si="120"/>
        <v>#REF!</v>
      </c>
      <c r="L635" s="17">
        <f t="shared" si="121"/>
        <v>26.510400000000001</v>
      </c>
      <c r="M635" s="18" t="e">
        <f t="shared" si="122"/>
        <v>#REF!</v>
      </c>
      <c r="N635" s="18">
        <f t="shared" si="123"/>
        <v>50</v>
      </c>
      <c r="O635" s="19">
        <v>58</v>
      </c>
      <c r="P635" s="19">
        <v>50</v>
      </c>
      <c r="Q635" s="20" t="e">
        <f t="shared" si="124"/>
        <v>#REF!</v>
      </c>
      <c r="R635" s="23" t="e">
        <f t="shared" si="125"/>
        <v>#REF!</v>
      </c>
    </row>
    <row r="636" spans="2:18">
      <c r="B636" s="5">
        <v>17.899999999999999</v>
      </c>
      <c r="C636" s="5">
        <v>17900</v>
      </c>
      <c r="E636" s="31" t="s">
        <v>3827</v>
      </c>
      <c r="F636" s="13" t="e">
        <f>#REF!</f>
        <v>#REF!</v>
      </c>
      <c r="G636" s="15" t="e">
        <f>#REF!</f>
        <v>#REF!</v>
      </c>
      <c r="H636" s="16">
        <f t="shared" si="130"/>
        <v>26.510400000000001</v>
      </c>
      <c r="I636" s="16"/>
      <c r="J636" s="16">
        <v>0</v>
      </c>
      <c r="K636" s="17" t="e">
        <f t="shared" si="120"/>
        <v>#REF!</v>
      </c>
      <c r="L636" s="17">
        <f t="shared" si="121"/>
        <v>26.510400000000001</v>
      </c>
      <c r="M636" s="18" t="e">
        <f t="shared" si="122"/>
        <v>#REF!</v>
      </c>
      <c r="N636" s="18">
        <f t="shared" si="123"/>
        <v>50</v>
      </c>
      <c r="O636" s="19">
        <v>58</v>
      </c>
      <c r="P636" s="19">
        <v>50</v>
      </c>
      <c r="Q636" s="20" t="e">
        <f t="shared" si="124"/>
        <v>#REF!</v>
      </c>
      <c r="R636" s="23" t="e">
        <f t="shared" si="125"/>
        <v>#REF!</v>
      </c>
    </row>
    <row r="637" spans="2:18">
      <c r="B637" s="5">
        <v>18</v>
      </c>
      <c r="C637" s="5">
        <v>18000</v>
      </c>
      <c r="E637" s="31" t="s">
        <v>3827</v>
      </c>
      <c r="F637" s="13" t="e">
        <f>#REF!</f>
        <v>#REF!</v>
      </c>
      <c r="G637" s="15" t="e">
        <f>#REF!</f>
        <v>#REF!</v>
      </c>
      <c r="H637" s="16">
        <f t="shared" si="130"/>
        <v>26.510400000000001</v>
      </c>
      <c r="I637" s="16"/>
      <c r="J637" s="16">
        <v>0</v>
      </c>
      <c r="K637" s="17" t="e">
        <f t="shared" si="120"/>
        <v>#REF!</v>
      </c>
      <c r="L637" s="17">
        <f t="shared" si="121"/>
        <v>26.510400000000001</v>
      </c>
      <c r="M637" s="18" t="e">
        <f t="shared" si="122"/>
        <v>#REF!</v>
      </c>
      <c r="N637" s="18">
        <f t="shared" si="123"/>
        <v>50</v>
      </c>
      <c r="O637" s="19">
        <v>58</v>
      </c>
      <c r="P637" s="19">
        <v>50</v>
      </c>
      <c r="Q637" s="20" t="e">
        <f t="shared" si="124"/>
        <v>#REF!</v>
      </c>
      <c r="R637" s="23" t="e">
        <f t="shared" si="125"/>
        <v>#REF!</v>
      </c>
    </row>
    <row r="638" spans="2:18">
      <c r="B638" s="5">
        <v>18.100000000000001</v>
      </c>
      <c r="C638" s="5">
        <v>18100</v>
      </c>
      <c r="E638" s="31" t="s">
        <v>3827</v>
      </c>
      <c r="F638" s="13" t="e">
        <f>#REF!</f>
        <v>#REF!</v>
      </c>
      <c r="G638" s="15" t="e">
        <f>#REF!</f>
        <v>#REF!</v>
      </c>
      <c r="H638" s="16">
        <f t="shared" si="130"/>
        <v>26.510400000000001</v>
      </c>
      <c r="I638" s="16"/>
      <c r="J638" s="16">
        <v>0</v>
      </c>
      <c r="K638" s="17" t="e">
        <f t="shared" si="120"/>
        <v>#REF!</v>
      </c>
      <c r="L638" s="17">
        <f t="shared" si="121"/>
        <v>26.510400000000001</v>
      </c>
      <c r="M638" s="18" t="e">
        <f t="shared" si="122"/>
        <v>#REF!</v>
      </c>
      <c r="N638" s="18">
        <f t="shared" si="123"/>
        <v>50</v>
      </c>
      <c r="O638" s="19">
        <v>58</v>
      </c>
      <c r="P638" s="19">
        <v>50</v>
      </c>
      <c r="Q638" s="20" t="e">
        <f t="shared" si="124"/>
        <v>#REF!</v>
      </c>
      <c r="R638" s="23" t="e">
        <f t="shared" si="125"/>
        <v>#REF!</v>
      </c>
    </row>
    <row r="639" spans="2:18">
      <c r="B639" s="5">
        <v>18.2</v>
      </c>
      <c r="C639" s="5">
        <v>18200</v>
      </c>
      <c r="E639" s="31" t="s">
        <v>3827</v>
      </c>
      <c r="F639" s="13" t="e">
        <f>#REF!</f>
        <v>#REF!</v>
      </c>
      <c r="G639" s="15" t="e">
        <f>#REF!</f>
        <v>#REF!</v>
      </c>
      <c r="H639" s="16">
        <f t="shared" si="130"/>
        <v>26.510400000000001</v>
      </c>
      <c r="I639" s="16"/>
      <c r="J639" s="16">
        <v>0</v>
      </c>
      <c r="K639" s="17" t="e">
        <f t="shared" si="120"/>
        <v>#REF!</v>
      </c>
      <c r="L639" s="17">
        <f t="shared" si="121"/>
        <v>26.510400000000001</v>
      </c>
      <c r="M639" s="18" t="e">
        <f t="shared" si="122"/>
        <v>#REF!</v>
      </c>
      <c r="N639" s="18">
        <f t="shared" si="123"/>
        <v>50</v>
      </c>
      <c r="O639" s="19">
        <v>58</v>
      </c>
      <c r="P639" s="19">
        <v>50</v>
      </c>
      <c r="Q639" s="20" t="e">
        <f t="shared" si="124"/>
        <v>#REF!</v>
      </c>
      <c r="R639" s="23" t="e">
        <f t="shared" si="125"/>
        <v>#REF!</v>
      </c>
    </row>
    <row r="640" spans="2:18">
      <c r="B640" s="5">
        <v>18.3</v>
      </c>
      <c r="C640" s="5">
        <v>18300</v>
      </c>
      <c r="E640" s="31" t="s">
        <v>3827</v>
      </c>
      <c r="F640" s="13" t="e">
        <f>#REF!</f>
        <v>#REF!</v>
      </c>
      <c r="G640" s="15" t="e">
        <f>#REF!</f>
        <v>#REF!</v>
      </c>
      <c r="H640" s="16">
        <f t="shared" ref="H640:H649" si="131">(0.97*0.2+4.91*0.4+5.08*0.3)*7.2</f>
        <v>26.510400000000001</v>
      </c>
      <c r="I640" s="16"/>
      <c r="J640" s="16">
        <v>0</v>
      </c>
      <c r="K640" s="17" t="e">
        <f t="shared" si="120"/>
        <v>#REF!</v>
      </c>
      <c r="L640" s="17">
        <f t="shared" si="121"/>
        <v>26.510400000000001</v>
      </c>
      <c r="M640" s="18" t="e">
        <f t="shared" si="122"/>
        <v>#REF!</v>
      </c>
      <c r="N640" s="18">
        <f t="shared" si="123"/>
        <v>50</v>
      </c>
      <c r="O640" s="19">
        <v>58</v>
      </c>
      <c r="P640" s="19">
        <v>50</v>
      </c>
      <c r="Q640" s="20" t="e">
        <f t="shared" si="124"/>
        <v>#REF!</v>
      </c>
      <c r="R640" s="23" t="e">
        <f t="shared" si="125"/>
        <v>#REF!</v>
      </c>
    </row>
    <row r="641" spans="2:18">
      <c r="B641" s="5">
        <v>18.399999999999999</v>
      </c>
      <c r="C641" s="5">
        <v>18400</v>
      </c>
      <c r="E641" s="31" t="s">
        <v>3827</v>
      </c>
      <c r="F641" s="13" t="e">
        <f>#REF!</f>
        <v>#REF!</v>
      </c>
      <c r="G641" s="15" t="e">
        <f>#REF!</f>
        <v>#REF!</v>
      </c>
      <c r="H641" s="16">
        <f t="shared" si="131"/>
        <v>26.510400000000001</v>
      </c>
      <c r="I641" s="16"/>
      <c r="J641" s="16">
        <v>0</v>
      </c>
      <c r="K641" s="17" t="e">
        <f t="shared" si="120"/>
        <v>#REF!</v>
      </c>
      <c r="L641" s="17">
        <f t="shared" si="121"/>
        <v>26.510400000000001</v>
      </c>
      <c r="M641" s="18" t="e">
        <f t="shared" si="122"/>
        <v>#REF!</v>
      </c>
      <c r="N641" s="18">
        <f t="shared" si="123"/>
        <v>50</v>
      </c>
      <c r="O641" s="19">
        <v>58</v>
      </c>
      <c r="P641" s="19">
        <v>50</v>
      </c>
      <c r="Q641" s="20" t="e">
        <f t="shared" si="124"/>
        <v>#REF!</v>
      </c>
      <c r="R641" s="23" t="e">
        <f t="shared" si="125"/>
        <v>#REF!</v>
      </c>
    </row>
    <row r="642" spans="2:18">
      <c r="B642" s="5">
        <v>18.5</v>
      </c>
      <c r="C642" s="5">
        <v>18500</v>
      </c>
      <c r="E642" s="31" t="s">
        <v>3827</v>
      </c>
      <c r="F642" s="13" t="e">
        <f>#REF!</f>
        <v>#REF!</v>
      </c>
      <c r="G642" s="15" t="e">
        <f>#REF!</f>
        <v>#REF!</v>
      </c>
      <c r="H642" s="16">
        <f t="shared" si="131"/>
        <v>26.510400000000001</v>
      </c>
      <c r="I642" s="16"/>
      <c r="J642" s="16">
        <v>0</v>
      </c>
      <c r="K642" s="17" t="e">
        <f t="shared" si="120"/>
        <v>#REF!</v>
      </c>
      <c r="L642" s="17">
        <f t="shared" si="121"/>
        <v>26.510400000000001</v>
      </c>
      <c r="M642" s="18" t="e">
        <f t="shared" si="122"/>
        <v>#REF!</v>
      </c>
      <c r="N642" s="18">
        <f t="shared" si="123"/>
        <v>50</v>
      </c>
      <c r="O642" s="19">
        <v>58</v>
      </c>
      <c r="P642" s="19">
        <v>50</v>
      </c>
      <c r="Q642" s="20" t="e">
        <f t="shared" si="124"/>
        <v>#REF!</v>
      </c>
      <c r="R642" s="23" t="e">
        <f t="shared" si="125"/>
        <v>#REF!</v>
      </c>
    </row>
    <row r="643" spans="2:18">
      <c r="B643" s="5">
        <v>18.600000000000001</v>
      </c>
      <c r="C643" s="5">
        <v>18600</v>
      </c>
      <c r="E643" s="31" t="s">
        <v>3827</v>
      </c>
      <c r="F643" s="13" t="e">
        <f>#REF!</f>
        <v>#REF!</v>
      </c>
      <c r="G643" s="15" t="e">
        <f>#REF!</f>
        <v>#REF!</v>
      </c>
      <c r="H643" s="16">
        <f t="shared" si="131"/>
        <v>26.510400000000001</v>
      </c>
      <c r="I643" s="16"/>
      <c r="J643" s="16">
        <v>0</v>
      </c>
      <c r="K643" s="17" t="e">
        <f t="shared" si="120"/>
        <v>#REF!</v>
      </c>
      <c r="L643" s="17">
        <f t="shared" si="121"/>
        <v>26.510400000000001</v>
      </c>
      <c r="M643" s="18" t="e">
        <f t="shared" si="122"/>
        <v>#REF!</v>
      </c>
      <c r="N643" s="18">
        <f t="shared" si="123"/>
        <v>50</v>
      </c>
      <c r="O643" s="19">
        <v>58</v>
      </c>
      <c r="P643" s="19">
        <v>50</v>
      </c>
      <c r="Q643" s="20" t="e">
        <f t="shared" si="124"/>
        <v>#REF!</v>
      </c>
      <c r="R643" s="23" t="e">
        <f t="shared" si="125"/>
        <v>#REF!</v>
      </c>
    </row>
    <row r="644" spans="2:18">
      <c r="B644" s="5">
        <v>18.7</v>
      </c>
      <c r="C644" s="5">
        <v>18700</v>
      </c>
      <c r="E644" s="31" t="s">
        <v>3827</v>
      </c>
      <c r="F644" s="13" t="e">
        <f>#REF!</f>
        <v>#REF!</v>
      </c>
      <c r="G644" s="15" t="e">
        <f>#REF!</f>
        <v>#REF!</v>
      </c>
      <c r="H644" s="16">
        <f t="shared" si="131"/>
        <v>26.510400000000001</v>
      </c>
      <c r="I644" s="16"/>
      <c r="J644" s="16">
        <v>0</v>
      </c>
      <c r="K644" s="17" t="e">
        <f t="shared" si="120"/>
        <v>#REF!</v>
      </c>
      <c r="L644" s="17">
        <f t="shared" si="121"/>
        <v>26.510400000000001</v>
      </c>
      <c r="M644" s="18" t="e">
        <f t="shared" si="122"/>
        <v>#REF!</v>
      </c>
      <c r="N644" s="18">
        <f t="shared" si="123"/>
        <v>50</v>
      </c>
      <c r="O644" s="19">
        <v>58</v>
      </c>
      <c r="P644" s="19">
        <v>50</v>
      </c>
      <c r="Q644" s="20" t="e">
        <f t="shared" si="124"/>
        <v>#REF!</v>
      </c>
      <c r="R644" s="23" t="e">
        <f t="shared" si="125"/>
        <v>#REF!</v>
      </c>
    </row>
    <row r="645" spans="2:18">
      <c r="B645" s="5">
        <v>18.8</v>
      </c>
      <c r="C645" s="5">
        <v>18800</v>
      </c>
      <c r="E645" s="31" t="s">
        <v>3827</v>
      </c>
      <c r="F645" s="13" t="e">
        <f>#REF!</f>
        <v>#REF!</v>
      </c>
      <c r="G645" s="15" t="e">
        <f>#REF!</f>
        <v>#REF!</v>
      </c>
      <c r="H645" s="16">
        <f t="shared" si="131"/>
        <v>26.510400000000001</v>
      </c>
      <c r="I645" s="16"/>
      <c r="J645" s="16">
        <v>0</v>
      </c>
      <c r="K645" s="17" t="e">
        <f t="shared" si="120"/>
        <v>#REF!</v>
      </c>
      <c r="L645" s="17">
        <f t="shared" si="121"/>
        <v>26.510400000000001</v>
      </c>
      <c r="M645" s="18" t="e">
        <f t="shared" si="122"/>
        <v>#REF!</v>
      </c>
      <c r="N645" s="18">
        <f t="shared" si="123"/>
        <v>50</v>
      </c>
      <c r="O645" s="19">
        <v>58</v>
      </c>
      <c r="P645" s="19">
        <v>50</v>
      </c>
      <c r="Q645" s="20" t="e">
        <f t="shared" si="124"/>
        <v>#REF!</v>
      </c>
      <c r="R645" s="23" t="e">
        <f t="shared" si="125"/>
        <v>#REF!</v>
      </c>
    </row>
    <row r="646" spans="2:18">
      <c r="B646" s="5">
        <v>18.899999999999999</v>
      </c>
      <c r="C646" s="5">
        <v>18900</v>
      </c>
      <c r="E646" s="31" t="s">
        <v>3827</v>
      </c>
      <c r="F646" s="13" t="e">
        <f>#REF!</f>
        <v>#REF!</v>
      </c>
      <c r="G646" s="15" t="e">
        <f>#REF!</f>
        <v>#REF!</v>
      </c>
      <c r="H646" s="16">
        <f t="shared" si="131"/>
        <v>26.510400000000001</v>
      </c>
      <c r="I646" s="16"/>
      <c r="J646" s="16">
        <v>0</v>
      </c>
      <c r="K646" s="17" t="e">
        <f t="shared" si="120"/>
        <v>#REF!</v>
      </c>
      <c r="L646" s="17">
        <f t="shared" si="121"/>
        <v>26.510400000000001</v>
      </c>
      <c r="M646" s="18" t="e">
        <f t="shared" si="122"/>
        <v>#REF!</v>
      </c>
      <c r="N646" s="18">
        <f t="shared" si="123"/>
        <v>50</v>
      </c>
      <c r="O646" s="19">
        <v>58</v>
      </c>
      <c r="P646" s="19">
        <v>50</v>
      </c>
      <c r="Q646" s="20" t="e">
        <f t="shared" si="124"/>
        <v>#REF!</v>
      </c>
      <c r="R646" s="23" t="e">
        <f t="shared" si="125"/>
        <v>#REF!</v>
      </c>
    </row>
    <row r="647" spans="2:18">
      <c r="B647" s="5">
        <v>19</v>
      </c>
      <c r="C647" s="5">
        <v>19000</v>
      </c>
      <c r="E647" s="31" t="s">
        <v>3827</v>
      </c>
      <c r="F647" s="13" t="e">
        <f>#REF!</f>
        <v>#REF!</v>
      </c>
      <c r="G647" s="15" t="e">
        <f>#REF!</f>
        <v>#REF!</v>
      </c>
      <c r="H647" s="16">
        <f t="shared" si="131"/>
        <v>26.510400000000001</v>
      </c>
      <c r="I647" s="16"/>
      <c r="J647" s="16">
        <v>0</v>
      </c>
      <c r="K647" s="17" t="e">
        <f t="shared" ref="K647:K710" si="132">F647+G647</f>
        <v>#REF!</v>
      </c>
      <c r="L647" s="17">
        <f t="shared" ref="L647:L710" si="133">H647+I647+J647</f>
        <v>26.510400000000001</v>
      </c>
      <c r="M647" s="18" t="e">
        <f t="shared" ref="M647:M710" si="134">IF(B647&gt;0.05,((F647+G647)*B647+L647-N647)/B647,((F647+G647)*0.05+L647-N647)/0.05)</f>
        <v>#REF!</v>
      </c>
      <c r="N647" s="18">
        <f t="shared" ref="N647:N710" si="135">P647</f>
        <v>50</v>
      </c>
      <c r="O647" s="19">
        <v>58</v>
      </c>
      <c r="P647" s="19">
        <v>50</v>
      </c>
      <c r="Q647" s="20" t="e">
        <f t="shared" ref="Q647:Q710" si="136">IF(B647&gt;0.05,(O647-K647)*B647+P647-L647,(O647-K647)*0.05+P647-L647)</f>
        <v>#REF!</v>
      </c>
      <c r="R647" s="23" t="e">
        <f t="shared" ref="R647:R710" si="137">IF(B647&gt;0.05,Q647/(K647*B647+L647),Q647/(K647*0.05+L647))</f>
        <v>#REF!</v>
      </c>
    </row>
    <row r="648" spans="2:18">
      <c r="B648" s="5">
        <v>19.100000000000001</v>
      </c>
      <c r="C648" s="5">
        <v>19100</v>
      </c>
      <c r="E648" s="31" t="s">
        <v>3827</v>
      </c>
      <c r="F648" s="13" t="e">
        <f>#REF!</f>
        <v>#REF!</v>
      </c>
      <c r="G648" s="15" t="e">
        <f>#REF!</f>
        <v>#REF!</v>
      </c>
      <c r="H648" s="16">
        <f t="shared" si="131"/>
        <v>26.510400000000001</v>
      </c>
      <c r="I648" s="16"/>
      <c r="J648" s="16">
        <v>0</v>
      </c>
      <c r="K648" s="17" t="e">
        <f t="shared" si="132"/>
        <v>#REF!</v>
      </c>
      <c r="L648" s="17">
        <f t="shared" si="133"/>
        <v>26.510400000000001</v>
      </c>
      <c r="M648" s="18" t="e">
        <f t="shared" si="134"/>
        <v>#REF!</v>
      </c>
      <c r="N648" s="18">
        <f t="shared" si="135"/>
        <v>50</v>
      </c>
      <c r="O648" s="19">
        <v>58</v>
      </c>
      <c r="P648" s="19">
        <v>50</v>
      </c>
      <c r="Q648" s="20" t="e">
        <f t="shared" si="136"/>
        <v>#REF!</v>
      </c>
      <c r="R648" s="23" t="e">
        <f t="shared" si="137"/>
        <v>#REF!</v>
      </c>
    </row>
    <row r="649" spans="2:18">
      <c r="B649" s="5">
        <v>19.2</v>
      </c>
      <c r="C649" s="5">
        <v>19200</v>
      </c>
      <c r="E649" s="31" t="s">
        <v>3827</v>
      </c>
      <c r="F649" s="13" t="e">
        <f>#REF!</f>
        <v>#REF!</v>
      </c>
      <c r="G649" s="15" t="e">
        <f>#REF!</f>
        <v>#REF!</v>
      </c>
      <c r="H649" s="16">
        <f t="shared" si="131"/>
        <v>26.510400000000001</v>
      </c>
      <c r="I649" s="16"/>
      <c r="J649" s="16">
        <v>0</v>
      </c>
      <c r="K649" s="17" t="e">
        <f t="shared" si="132"/>
        <v>#REF!</v>
      </c>
      <c r="L649" s="17">
        <f t="shared" si="133"/>
        <v>26.510400000000001</v>
      </c>
      <c r="M649" s="18" t="e">
        <f t="shared" si="134"/>
        <v>#REF!</v>
      </c>
      <c r="N649" s="18">
        <f t="shared" si="135"/>
        <v>50</v>
      </c>
      <c r="O649" s="19">
        <v>58</v>
      </c>
      <c r="P649" s="19">
        <v>50</v>
      </c>
      <c r="Q649" s="20" t="e">
        <f t="shared" si="136"/>
        <v>#REF!</v>
      </c>
      <c r="R649" s="23" t="e">
        <f t="shared" si="137"/>
        <v>#REF!</v>
      </c>
    </row>
    <row r="650" spans="2:18">
      <c r="B650" s="5">
        <v>19.3</v>
      </c>
      <c r="C650" s="5">
        <v>19300</v>
      </c>
      <c r="E650" s="31" t="s">
        <v>3827</v>
      </c>
      <c r="F650" s="13" t="e">
        <f>#REF!</f>
        <v>#REF!</v>
      </c>
      <c r="G650" s="15" t="e">
        <f>#REF!</f>
        <v>#REF!</v>
      </c>
      <c r="H650" s="16">
        <f t="shared" ref="H650:H659" si="138">(0.97*0.2+4.91*0.4+5.08*0.3)*7.2</f>
        <v>26.510400000000001</v>
      </c>
      <c r="I650" s="16"/>
      <c r="J650" s="16">
        <v>0</v>
      </c>
      <c r="K650" s="17" t="e">
        <f t="shared" si="132"/>
        <v>#REF!</v>
      </c>
      <c r="L650" s="17">
        <f t="shared" si="133"/>
        <v>26.510400000000001</v>
      </c>
      <c r="M650" s="18" t="e">
        <f t="shared" si="134"/>
        <v>#REF!</v>
      </c>
      <c r="N650" s="18">
        <f t="shared" si="135"/>
        <v>50</v>
      </c>
      <c r="O650" s="19">
        <v>58</v>
      </c>
      <c r="P650" s="19">
        <v>50</v>
      </c>
      <c r="Q650" s="20" t="e">
        <f t="shared" si="136"/>
        <v>#REF!</v>
      </c>
      <c r="R650" s="23" t="e">
        <f t="shared" si="137"/>
        <v>#REF!</v>
      </c>
    </row>
    <row r="651" spans="2:18">
      <c r="B651" s="5">
        <v>19.399999999999999</v>
      </c>
      <c r="C651" s="5">
        <v>19400</v>
      </c>
      <c r="E651" s="31" t="s">
        <v>3827</v>
      </c>
      <c r="F651" s="13" t="e">
        <f>#REF!</f>
        <v>#REF!</v>
      </c>
      <c r="G651" s="15" t="e">
        <f>#REF!</f>
        <v>#REF!</v>
      </c>
      <c r="H651" s="16">
        <f t="shared" si="138"/>
        <v>26.510400000000001</v>
      </c>
      <c r="I651" s="16"/>
      <c r="J651" s="16">
        <v>0</v>
      </c>
      <c r="K651" s="17" t="e">
        <f t="shared" si="132"/>
        <v>#REF!</v>
      </c>
      <c r="L651" s="17">
        <f t="shared" si="133"/>
        <v>26.510400000000001</v>
      </c>
      <c r="M651" s="18" t="e">
        <f t="shared" si="134"/>
        <v>#REF!</v>
      </c>
      <c r="N651" s="18">
        <f t="shared" si="135"/>
        <v>50</v>
      </c>
      <c r="O651" s="19">
        <v>58</v>
      </c>
      <c r="P651" s="19">
        <v>50</v>
      </c>
      <c r="Q651" s="20" t="e">
        <f t="shared" si="136"/>
        <v>#REF!</v>
      </c>
      <c r="R651" s="23" t="e">
        <f t="shared" si="137"/>
        <v>#REF!</v>
      </c>
    </row>
    <row r="652" spans="2:18">
      <c r="B652" s="5">
        <v>19.5</v>
      </c>
      <c r="C652" s="5">
        <v>19500</v>
      </c>
      <c r="E652" s="31" t="s">
        <v>3827</v>
      </c>
      <c r="F652" s="13" t="e">
        <f>#REF!</f>
        <v>#REF!</v>
      </c>
      <c r="G652" s="15" t="e">
        <f>#REF!</f>
        <v>#REF!</v>
      </c>
      <c r="H652" s="16">
        <f t="shared" si="138"/>
        <v>26.510400000000001</v>
      </c>
      <c r="I652" s="16"/>
      <c r="J652" s="16">
        <v>0</v>
      </c>
      <c r="K652" s="17" t="e">
        <f t="shared" si="132"/>
        <v>#REF!</v>
      </c>
      <c r="L652" s="17">
        <f t="shared" si="133"/>
        <v>26.510400000000001</v>
      </c>
      <c r="M652" s="18" t="e">
        <f t="shared" si="134"/>
        <v>#REF!</v>
      </c>
      <c r="N652" s="18">
        <f t="shared" si="135"/>
        <v>50</v>
      </c>
      <c r="O652" s="19">
        <v>58</v>
      </c>
      <c r="P652" s="19">
        <v>50</v>
      </c>
      <c r="Q652" s="20" t="e">
        <f t="shared" si="136"/>
        <v>#REF!</v>
      </c>
      <c r="R652" s="23" t="e">
        <f t="shared" si="137"/>
        <v>#REF!</v>
      </c>
    </row>
    <row r="653" spans="2:18">
      <c r="B653" s="5">
        <v>19.600000000000001</v>
      </c>
      <c r="C653" s="5">
        <v>19600</v>
      </c>
      <c r="E653" s="31" t="s">
        <v>3827</v>
      </c>
      <c r="F653" s="13" t="e">
        <f>#REF!</f>
        <v>#REF!</v>
      </c>
      <c r="G653" s="15" t="e">
        <f>#REF!</f>
        <v>#REF!</v>
      </c>
      <c r="H653" s="16">
        <f t="shared" si="138"/>
        <v>26.510400000000001</v>
      </c>
      <c r="I653" s="16"/>
      <c r="J653" s="16">
        <v>0</v>
      </c>
      <c r="K653" s="17" t="e">
        <f t="shared" si="132"/>
        <v>#REF!</v>
      </c>
      <c r="L653" s="17">
        <f t="shared" si="133"/>
        <v>26.510400000000001</v>
      </c>
      <c r="M653" s="18" t="e">
        <f t="shared" si="134"/>
        <v>#REF!</v>
      </c>
      <c r="N653" s="18">
        <f t="shared" si="135"/>
        <v>50</v>
      </c>
      <c r="O653" s="19">
        <v>58</v>
      </c>
      <c r="P653" s="19">
        <v>50</v>
      </c>
      <c r="Q653" s="20" t="e">
        <f t="shared" si="136"/>
        <v>#REF!</v>
      </c>
      <c r="R653" s="23" t="e">
        <f t="shared" si="137"/>
        <v>#REF!</v>
      </c>
    </row>
    <row r="654" spans="2:18">
      <c r="B654" s="5">
        <v>19.7</v>
      </c>
      <c r="C654" s="5">
        <v>19700</v>
      </c>
      <c r="E654" s="31" t="s">
        <v>3827</v>
      </c>
      <c r="F654" s="13" t="e">
        <f>#REF!</f>
        <v>#REF!</v>
      </c>
      <c r="G654" s="15" t="e">
        <f>#REF!</f>
        <v>#REF!</v>
      </c>
      <c r="H654" s="16">
        <f t="shared" si="138"/>
        <v>26.510400000000001</v>
      </c>
      <c r="I654" s="16"/>
      <c r="J654" s="16">
        <v>0</v>
      </c>
      <c r="K654" s="17" t="e">
        <f t="shared" si="132"/>
        <v>#REF!</v>
      </c>
      <c r="L654" s="17">
        <f t="shared" si="133"/>
        <v>26.510400000000001</v>
      </c>
      <c r="M654" s="18" t="e">
        <f t="shared" si="134"/>
        <v>#REF!</v>
      </c>
      <c r="N654" s="18">
        <f t="shared" si="135"/>
        <v>50</v>
      </c>
      <c r="O654" s="19">
        <v>58</v>
      </c>
      <c r="P654" s="19">
        <v>50</v>
      </c>
      <c r="Q654" s="20" t="e">
        <f t="shared" si="136"/>
        <v>#REF!</v>
      </c>
      <c r="R654" s="23" t="e">
        <f t="shared" si="137"/>
        <v>#REF!</v>
      </c>
    </row>
    <row r="655" spans="2:18">
      <c r="B655" s="5">
        <v>19.8</v>
      </c>
      <c r="C655" s="5">
        <v>19800</v>
      </c>
      <c r="E655" s="31" t="s">
        <v>3827</v>
      </c>
      <c r="F655" s="13" t="e">
        <f>#REF!</f>
        <v>#REF!</v>
      </c>
      <c r="G655" s="15" t="e">
        <f>#REF!</f>
        <v>#REF!</v>
      </c>
      <c r="H655" s="16">
        <f t="shared" si="138"/>
        <v>26.510400000000001</v>
      </c>
      <c r="I655" s="16"/>
      <c r="J655" s="16">
        <v>0</v>
      </c>
      <c r="K655" s="17" t="e">
        <f t="shared" si="132"/>
        <v>#REF!</v>
      </c>
      <c r="L655" s="17">
        <f t="shared" si="133"/>
        <v>26.510400000000001</v>
      </c>
      <c r="M655" s="18" t="e">
        <f t="shared" si="134"/>
        <v>#REF!</v>
      </c>
      <c r="N655" s="18">
        <f t="shared" si="135"/>
        <v>50</v>
      </c>
      <c r="O655" s="19">
        <v>58</v>
      </c>
      <c r="P655" s="19">
        <v>50</v>
      </c>
      <c r="Q655" s="20" t="e">
        <f t="shared" si="136"/>
        <v>#REF!</v>
      </c>
      <c r="R655" s="23" t="e">
        <f t="shared" si="137"/>
        <v>#REF!</v>
      </c>
    </row>
    <row r="656" spans="2:18">
      <c r="B656" s="5">
        <v>19.899999999999999</v>
      </c>
      <c r="C656" s="5">
        <v>19900</v>
      </c>
      <c r="E656" s="31" t="s">
        <v>3827</v>
      </c>
      <c r="F656" s="13" t="e">
        <f>#REF!</f>
        <v>#REF!</v>
      </c>
      <c r="G656" s="15" t="e">
        <f>#REF!</f>
        <v>#REF!</v>
      </c>
      <c r="H656" s="16">
        <f t="shared" si="138"/>
        <v>26.510400000000001</v>
      </c>
      <c r="I656" s="16"/>
      <c r="J656" s="16">
        <v>0</v>
      </c>
      <c r="K656" s="17" t="e">
        <f t="shared" si="132"/>
        <v>#REF!</v>
      </c>
      <c r="L656" s="17">
        <f t="shared" si="133"/>
        <v>26.510400000000001</v>
      </c>
      <c r="M656" s="18" t="e">
        <f t="shared" si="134"/>
        <v>#REF!</v>
      </c>
      <c r="N656" s="18">
        <f t="shared" si="135"/>
        <v>50</v>
      </c>
      <c r="O656" s="19">
        <v>58</v>
      </c>
      <c r="P656" s="19">
        <v>50</v>
      </c>
      <c r="Q656" s="20" t="e">
        <f t="shared" si="136"/>
        <v>#REF!</v>
      </c>
      <c r="R656" s="23" t="e">
        <f t="shared" si="137"/>
        <v>#REF!</v>
      </c>
    </row>
    <row r="657" spans="2:18">
      <c r="B657" s="5">
        <v>20</v>
      </c>
      <c r="C657" s="5">
        <v>20000</v>
      </c>
      <c r="E657" s="31" t="s">
        <v>3827</v>
      </c>
      <c r="F657" s="13" t="e">
        <f>#REF!</f>
        <v>#REF!</v>
      </c>
      <c r="G657" s="15" t="e">
        <f>#REF!</f>
        <v>#REF!</v>
      </c>
      <c r="H657" s="16">
        <f t="shared" si="138"/>
        <v>26.510400000000001</v>
      </c>
      <c r="I657" s="16"/>
      <c r="J657" s="16">
        <v>0</v>
      </c>
      <c r="K657" s="17" t="e">
        <f t="shared" si="132"/>
        <v>#REF!</v>
      </c>
      <c r="L657" s="17">
        <f t="shared" si="133"/>
        <v>26.510400000000001</v>
      </c>
      <c r="M657" s="18" t="e">
        <f t="shared" si="134"/>
        <v>#REF!</v>
      </c>
      <c r="N657" s="18">
        <f t="shared" si="135"/>
        <v>50</v>
      </c>
      <c r="O657" s="19">
        <v>58</v>
      </c>
      <c r="P657" s="19">
        <v>50</v>
      </c>
      <c r="Q657" s="20" t="e">
        <f t="shared" si="136"/>
        <v>#REF!</v>
      </c>
      <c r="R657" s="23" t="e">
        <f t="shared" si="137"/>
        <v>#REF!</v>
      </c>
    </row>
    <row r="658" spans="2:18">
      <c r="B658" s="5">
        <v>20.100000000000001</v>
      </c>
      <c r="C658" s="5">
        <v>20100</v>
      </c>
      <c r="E658" s="5" t="s">
        <v>3828</v>
      </c>
      <c r="F658" s="13" t="e">
        <f>#REF!</f>
        <v>#REF!</v>
      </c>
      <c r="G658" s="15" t="e">
        <f>#REF!</f>
        <v>#REF!</v>
      </c>
      <c r="H658" s="16">
        <f t="shared" si="138"/>
        <v>26.510400000000001</v>
      </c>
      <c r="I658" s="16"/>
      <c r="J658" s="16">
        <v>0</v>
      </c>
      <c r="K658" s="17" t="e">
        <f t="shared" si="132"/>
        <v>#REF!</v>
      </c>
      <c r="L658" s="17">
        <f t="shared" si="133"/>
        <v>26.510400000000001</v>
      </c>
      <c r="M658" s="18" t="e">
        <f t="shared" si="134"/>
        <v>#REF!</v>
      </c>
      <c r="N658" s="18">
        <f t="shared" si="135"/>
        <v>70</v>
      </c>
      <c r="O658" s="19">
        <v>58</v>
      </c>
      <c r="P658" s="19">
        <v>70</v>
      </c>
      <c r="Q658" s="20" t="e">
        <f t="shared" si="136"/>
        <v>#REF!</v>
      </c>
      <c r="R658" s="23" t="e">
        <f t="shared" si="137"/>
        <v>#REF!</v>
      </c>
    </row>
    <row r="659" spans="2:18">
      <c r="B659" s="5">
        <v>20.2</v>
      </c>
      <c r="C659" s="5">
        <v>20200</v>
      </c>
      <c r="E659" s="5" t="s">
        <v>3828</v>
      </c>
      <c r="F659" s="13" t="e">
        <f>#REF!</f>
        <v>#REF!</v>
      </c>
      <c r="G659" s="15" t="e">
        <f>#REF!</f>
        <v>#REF!</v>
      </c>
      <c r="H659" s="16">
        <f t="shared" si="138"/>
        <v>26.510400000000001</v>
      </c>
      <c r="I659" s="16"/>
      <c r="J659" s="16">
        <v>0</v>
      </c>
      <c r="K659" s="17" t="e">
        <f t="shared" si="132"/>
        <v>#REF!</v>
      </c>
      <c r="L659" s="17">
        <f t="shared" si="133"/>
        <v>26.510400000000001</v>
      </c>
      <c r="M659" s="18" t="e">
        <f t="shared" si="134"/>
        <v>#REF!</v>
      </c>
      <c r="N659" s="18">
        <f t="shared" si="135"/>
        <v>70</v>
      </c>
      <c r="O659" s="19">
        <v>58</v>
      </c>
      <c r="P659" s="19">
        <v>70</v>
      </c>
      <c r="Q659" s="20" t="e">
        <f t="shared" si="136"/>
        <v>#REF!</v>
      </c>
      <c r="R659" s="23" t="e">
        <f t="shared" si="137"/>
        <v>#REF!</v>
      </c>
    </row>
    <row r="660" spans="2:18">
      <c r="B660" s="5">
        <v>20.3</v>
      </c>
      <c r="C660" s="5">
        <v>20300</v>
      </c>
      <c r="E660" s="5" t="s">
        <v>3828</v>
      </c>
      <c r="F660" s="13" t="e">
        <f>#REF!</f>
        <v>#REF!</v>
      </c>
      <c r="G660" s="15" t="e">
        <f>#REF!</f>
        <v>#REF!</v>
      </c>
      <c r="H660" s="16">
        <f t="shared" ref="H660:H669" si="139">(0.97*0.2+4.91*0.4+5.08*0.3)*7.2</f>
        <v>26.510400000000001</v>
      </c>
      <c r="I660" s="16"/>
      <c r="J660" s="16">
        <v>0</v>
      </c>
      <c r="K660" s="17" t="e">
        <f t="shared" si="132"/>
        <v>#REF!</v>
      </c>
      <c r="L660" s="17">
        <f t="shared" si="133"/>
        <v>26.510400000000001</v>
      </c>
      <c r="M660" s="18" t="e">
        <f t="shared" si="134"/>
        <v>#REF!</v>
      </c>
      <c r="N660" s="18">
        <f t="shared" si="135"/>
        <v>70</v>
      </c>
      <c r="O660" s="19">
        <v>58</v>
      </c>
      <c r="P660" s="19">
        <v>70</v>
      </c>
      <c r="Q660" s="20" t="e">
        <f t="shared" si="136"/>
        <v>#REF!</v>
      </c>
      <c r="R660" s="23" t="e">
        <f t="shared" si="137"/>
        <v>#REF!</v>
      </c>
    </row>
    <row r="661" spans="2:18">
      <c r="B661" s="5">
        <v>20.399999999999999</v>
      </c>
      <c r="C661" s="5">
        <v>20400</v>
      </c>
      <c r="E661" s="5" t="s">
        <v>3828</v>
      </c>
      <c r="F661" s="13" t="e">
        <f>#REF!</f>
        <v>#REF!</v>
      </c>
      <c r="G661" s="15" t="e">
        <f>#REF!</f>
        <v>#REF!</v>
      </c>
      <c r="H661" s="16">
        <f t="shared" si="139"/>
        <v>26.510400000000001</v>
      </c>
      <c r="I661" s="16"/>
      <c r="J661" s="16">
        <v>0</v>
      </c>
      <c r="K661" s="17" t="e">
        <f t="shared" si="132"/>
        <v>#REF!</v>
      </c>
      <c r="L661" s="17">
        <f t="shared" si="133"/>
        <v>26.510400000000001</v>
      </c>
      <c r="M661" s="18" t="e">
        <f t="shared" si="134"/>
        <v>#REF!</v>
      </c>
      <c r="N661" s="18">
        <f t="shared" si="135"/>
        <v>70</v>
      </c>
      <c r="O661" s="19">
        <v>58</v>
      </c>
      <c r="P661" s="19">
        <v>70</v>
      </c>
      <c r="Q661" s="20" t="e">
        <f t="shared" si="136"/>
        <v>#REF!</v>
      </c>
      <c r="R661" s="23" t="e">
        <f t="shared" si="137"/>
        <v>#REF!</v>
      </c>
    </row>
    <row r="662" spans="2:18">
      <c r="B662" s="5">
        <v>20.5</v>
      </c>
      <c r="C662" s="5">
        <v>20500</v>
      </c>
      <c r="E662" s="5" t="s">
        <v>3828</v>
      </c>
      <c r="F662" s="13" t="e">
        <f>#REF!</f>
        <v>#REF!</v>
      </c>
      <c r="G662" s="15" t="e">
        <f>#REF!</f>
        <v>#REF!</v>
      </c>
      <c r="H662" s="16">
        <f t="shared" si="139"/>
        <v>26.510400000000001</v>
      </c>
      <c r="I662" s="16"/>
      <c r="J662" s="16">
        <v>0</v>
      </c>
      <c r="K662" s="17" t="e">
        <f t="shared" si="132"/>
        <v>#REF!</v>
      </c>
      <c r="L662" s="17">
        <f t="shared" si="133"/>
        <v>26.510400000000001</v>
      </c>
      <c r="M662" s="18" t="e">
        <f t="shared" si="134"/>
        <v>#REF!</v>
      </c>
      <c r="N662" s="18">
        <f t="shared" si="135"/>
        <v>70</v>
      </c>
      <c r="O662" s="19">
        <v>58</v>
      </c>
      <c r="P662" s="19">
        <v>70</v>
      </c>
      <c r="Q662" s="20" t="e">
        <f t="shared" si="136"/>
        <v>#REF!</v>
      </c>
      <c r="R662" s="23" t="e">
        <f t="shared" si="137"/>
        <v>#REF!</v>
      </c>
    </row>
    <row r="663" spans="2:18">
      <c r="B663" s="5">
        <v>20.6</v>
      </c>
      <c r="C663" s="5">
        <v>20600</v>
      </c>
      <c r="E663" s="5" t="s">
        <v>3828</v>
      </c>
      <c r="F663" s="13" t="e">
        <f>#REF!</f>
        <v>#REF!</v>
      </c>
      <c r="G663" s="15" t="e">
        <f>#REF!</f>
        <v>#REF!</v>
      </c>
      <c r="H663" s="16">
        <f t="shared" si="139"/>
        <v>26.510400000000001</v>
      </c>
      <c r="I663" s="16"/>
      <c r="J663" s="16">
        <v>0</v>
      </c>
      <c r="K663" s="17" t="e">
        <f t="shared" si="132"/>
        <v>#REF!</v>
      </c>
      <c r="L663" s="17">
        <f t="shared" si="133"/>
        <v>26.510400000000001</v>
      </c>
      <c r="M663" s="18" t="e">
        <f t="shared" si="134"/>
        <v>#REF!</v>
      </c>
      <c r="N663" s="18">
        <f t="shared" si="135"/>
        <v>70</v>
      </c>
      <c r="O663" s="19">
        <v>58</v>
      </c>
      <c r="P663" s="19">
        <v>70</v>
      </c>
      <c r="Q663" s="20" t="e">
        <f t="shared" si="136"/>
        <v>#REF!</v>
      </c>
      <c r="R663" s="23" t="e">
        <f t="shared" si="137"/>
        <v>#REF!</v>
      </c>
    </row>
    <row r="664" spans="2:18">
      <c r="B664" s="5">
        <v>20.7</v>
      </c>
      <c r="C664" s="5">
        <v>20700</v>
      </c>
      <c r="E664" s="5" t="s">
        <v>3828</v>
      </c>
      <c r="F664" s="13" t="e">
        <f>#REF!</f>
        <v>#REF!</v>
      </c>
      <c r="G664" s="15" t="e">
        <f>#REF!</f>
        <v>#REF!</v>
      </c>
      <c r="H664" s="16">
        <f t="shared" si="139"/>
        <v>26.510400000000001</v>
      </c>
      <c r="I664" s="16"/>
      <c r="J664" s="16">
        <v>0</v>
      </c>
      <c r="K664" s="17" t="e">
        <f t="shared" si="132"/>
        <v>#REF!</v>
      </c>
      <c r="L664" s="17">
        <f t="shared" si="133"/>
        <v>26.510400000000001</v>
      </c>
      <c r="M664" s="18" t="e">
        <f t="shared" si="134"/>
        <v>#REF!</v>
      </c>
      <c r="N664" s="18">
        <f t="shared" si="135"/>
        <v>70</v>
      </c>
      <c r="O664" s="19">
        <v>58</v>
      </c>
      <c r="P664" s="19">
        <v>70</v>
      </c>
      <c r="Q664" s="20" t="e">
        <f t="shared" si="136"/>
        <v>#REF!</v>
      </c>
      <c r="R664" s="23" t="e">
        <f t="shared" si="137"/>
        <v>#REF!</v>
      </c>
    </row>
    <row r="665" spans="2:18">
      <c r="B665" s="5">
        <v>20.8</v>
      </c>
      <c r="C665" s="5">
        <v>20800</v>
      </c>
      <c r="E665" s="5" t="s">
        <v>3828</v>
      </c>
      <c r="F665" s="13" t="e">
        <f>#REF!</f>
        <v>#REF!</v>
      </c>
      <c r="G665" s="15" t="e">
        <f>#REF!</f>
        <v>#REF!</v>
      </c>
      <c r="H665" s="16">
        <f t="shared" si="139"/>
        <v>26.510400000000001</v>
      </c>
      <c r="I665" s="16"/>
      <c r="J665" s="16">
        <v>0</v>
      </c>
      <c r="K665" s="17" t="e">
        <f t="shared" si="132"/>
        <v>#REF!</v>
      </c>
      <c r="L665" s="17">
        <f t="shared" si="133"/>
        <v>26.510400000000001</v>
      </c>
      <c r="M665" s="18" t="e">
        <f t="shared" si="134"/>
        <v>#REF!</v>
      </c>
      <c r="N665" s="18">
        <f t="shared" si="135"/>
        <v>70</v>
      </c>
      <c r="O665" s="19">
        <v>58</v>
      </c>
      <c r="P665" s="19">
        <v>70</v>
      </c>
      <c r="Q665" s="20" t="e">
        <f t="shared" si="136"/>
        <v>#REF!</v>
      </c>
      <c r="R665" s="23" t="e">
        <f t="shared" si="137"/>
        <v>#REF!</v>
      </c>
    </row>
    <row r="666" spans="2:18">
      <c r="B666" s="5">
        <v>20.9</v>
      </c>
      <c r="C666" s="5">
        <v>20900</v>
      </c>
      <c r="E666" s="5" t="s">
        <v>3828</v>
      </c>
      <c r="F666" s="13" t="e">
        <f>#REF!</f>
        <v>#REF!</v>
      </c>
      <c r="G666" s="15" t="e">
        <f>#REF!</f>
        <v>#REF!</v>
      </c>
      <c r="H666" s="16">
        <f t="shared" si="139"/>
        <v>26.510400000000001</v>
      </c>
      <c r="I666" s="16"/>
      <c r="J666" s="16">
        <v>0</v>
      </c>
      <c r="K666" s="17" t="e">
        <f t="shared" si="132"/>
        <v>#REF!</v>
      </c>
      <c r="L666" s="17">
        <f t="shared" si="133"/>
        <v>26.510400000000001</v>
      </c>
      <c r="M666" s="18" t="e">
        <f t="shared" si="134"/>
        <v>#REF!</v>
      </c>
      <c r="N666" s="18">
        <f t="shared" si="135"/>
        <v>70</v>
      </c>
      <c r="O666" s="19">
        <v>58</v>
      </c>
      <c r="P666" s="19">
        <v>70</v>
      </c>
      <c r="Q666" s="20" t="e">
        <f t="shared" si="136"/>
        <v>#REF!</v>
      </c>
      <c r="R666" s="23" t="e">
        <f t="shared" si="137"/>
        <v>#REF!</v>
      </c>
    </row>
    <row r="667" spans="2:18">
      <c r="B667" s="5">
        <v>21</v>
      </c>
      <c r="C667" s="5">
        <v>21000</v>
      </c>
      <c r="E667" s="5" t="s">
        <v>3828</v>
      </c>
      <c r="F667" s="13" t="e">
        <f>#REF!</f>
        <v>#REF!</v>
      </c>
      <c r="G667" s="15" t="e">
        <f>#REF!</f>
        <v>#REF!</v>
      </c>
      <c r="H667" s="16">
        <f t="shared" si="139"/>
        <v>26.510400000000001</v>
      </c>
      <c r="I667" s="16"/>
      <c r="J667" s="16">
        <v>0</v>
      </c>
      <c r="K667" s="17" t="e">
        <f t="shared" si="132"/>
        <v>#REF!</v>
      </c>
      <c r="L667" s="17">
        <f t="shared" si="133"/>
        <v>26.510400000000001</v>
      </c>
      <c r="M667" s="18" t="e">
        <f t="shared" si="134"/>
        <v>#REF!</v>
      </c>
      <c r="N667" s="18">
        <f t="shared" si="135"/>
        <v>70</v>
      </c>
      <c r="O667" s="19">
        <v>58</v>
      </c>
      <c r="P667" s="19">
        <v>70</v>
      </c>
      <c r="Q667" s="20" t="e">
        <f t="shared" si="136"/>
        <v>#REF!</v>
      </c>
      <c r="R667" s="23" t="e">
        <f t="shared" si="137"/>
        <v>#REF!</v>
      </c>
    </row>
    <row r="668" spans="2:18">
      <c r="B668" s="5">
        <v>21.1</v>
      </c>
      <c r="C668" s="5">
        <v>21100</v>
      </c>
      <c r="E668" s="5" t="s">
        <v>3828</v>
      </c>
      <c r="F668" s="13" t="e">
        <f>#REF!</f>
        <v>#REF!</v>
      </c>
      <c r="G668" s="15" t="e">
        <f>#REF!</f>
        <v>#REF!</v>
      </c>
      <c r="H668" s="16">
        <f t="shared" si="139"/>
        <v>26.510400000000001</v>
      </c>
      <c r="I668" s="16"/>
      <c r="J668" s="16">
        <v>0</v>
      </c>
      <c r="K668" s="17" t="e">
        <f t="shared" si="132"/>
        <v>#REF!</v>
      </c>
      <c r="L668" s="17">
        <f t="shared" si="133"/>
        <v>26.510400000000001</v>
      </c>
      <c r="M668" s="18" t="e">
        <f t="shared" si="134"/>
        <v>#REF!</v>
      </c>
      <c r="N668" s="18">
        <f t="shared" si="135"/>
        <v>70</v>
      </c>
      <c r="O668" s="19">
        <v>58</v>
      </c>
      <c r="P668" s="19">
        <v>70</v>
      </c>
      <c r="Q668" s="20" t="e">
        <f t="shared" si="136"/>
        <v>#REF!</v>
      </c>
      <c r="R668" s="23" t="e">
        <f t="shared" si="137"/>
        <v>#REF!</v>
      </c>
    </row>
    <row r="669" spans="2:18">
      <c r="B669" s="5">
        <v>21.2</v>
      </c>
      <c r="C669" s="5">
        <v>21200</v>
      </c>
      <c r="E669" s="5" t="s">
        <v>3828</v>
      </c>
      <c r="F669" s="13" t="e">
        <f>#REF!</f>
        <v>#REF!</v>
      </c>
      <c r="G669" s="15" t="e">
        <f>#REF!</f>
        <v>#REF!</v>
      </c>
      <c r="H669" s="16">
        <f t="shared" si="139"/>
        <v>26.510400000000001</v>
      </c>
      <c r="I669" s="16"/>
      <c r="J669" s="16">
        <v>0</v>
      </c>
      <c r="K669" s="17" t="e">
        <f t="shared" si="132"/>
        <v>#REF!</v>
      </c>
      <c r="L669" s="17">
        <f t="shared" si="133"/>
        <v>26.510400000000001</v>
      </c>
      <c r="M669" s="18" t="e">
        <f t="shared" si="134"/>
        <v>#REF!</v>
      </c>
      <c r="N669" s="18">
        <f t="shared" si="135"/>
        <v>70</v>
      </c>
      <c r="O669" s="19">
        <v>58</v>
      </c>
      <c r="P669" s="19">
        <v>70</v>
      </c>
      <c r="Q669" s="20" t="e">
        <f t="shared" si="136"/>
        <v>#REF!</v>
      </c>
      <c r="R669" s="23" t="e">
        <f t="shared" si="137"/>
        <v>#REF!</v>
      </c>
    </row>
    <row r="670" spans="2:18">
      <c r="B670" s="5">
        <v>21.3</v>
      </c>
      <c r="C670" s="5">
        <v>21300</v>
      </c>
      <c r="E670" s="5" t="s">
        <v>3828</v>
      </c>
      <c r="F670" s="13" t="e">
        <f>#REF!</f>
        <v>#REF!</v>
      </c>
      <c r="G670" s="15" t="e">
        <f>#REF!</f>
        <v>#REF!</v>
      </c>
      <c r="H670" s="16">
        <f t="shared" ref="H670:H679" si="140">(0.97*0.2+4.91*0.4+5.08*0.3)*7.2</f>
        <v>26.510400000000001</v>
      </c>
      <c r="I670" s="16"/>
      <c r="J670" s="16">
        <v>0</v>
      </c>
      <c r="K670" s="17" t="e">
        <f t="shared" si="132"/>
        <v>#REF!</v>
      </c>
      <c r="L670" s="17">
        <f t="shared" si="133"/>
        <v>26.510400000000001</v>
      </c>
      <c r="M670" s="18" t="e">
        <f t="shared" si="134"/>
        <v>#REF!</v>
      </c>
      <c r="N670" s="18">
        <f t="shared" si="135"/>
        <v>70</v>
      </c>
      <c r="O670" s="19">
        <v>58</v>
      </c>
      <c r="P670" s="19">
        <v>70</v>
      </c>
      <c r="Q670" s="20" t="e">
        <f t="shared" si="136"/>
        <v>#REF!</v>
      </c>
      <c r="R670" s="23" t="e">
        <f t="shared" si="137"/>
        <v>#REF!</v>
      </c>
    </row>
    <row r="671" spans="2:18">
      <c r="B671" s="5">
        <v>21.4</v>
      </c>
      <c r="C671" s="5">
        <v>21400</v>
      </c>
      <c r="E671" s="5" t="s">
        <v>3828</v>
      </c>
      <c r="F671" s="13" t="e">
        <f>#REF!</f>
        <v>#REF!</v>
      </c>
      <c r="G671" s="15" t="e">
        <f>#REF!</f>
        <v>#REF!</v>
      </c>
      <c r="H671" s="16">
        <f t="shared" si="140"/>
        <v>26.510400000000001</v>
      </c>
      <c r="I671" s="16"/>
      <c r="J671" s="16">
        <v>0</v>
      </c>
      <c r="K671" s="17" t="e">
        <f t="shared" si="132"/>
        <v>#REF!</v>
      </c>
      <c r="L671" s="17">
        <f t="shared" si="133"/>
        <v>26.510400000000001</v>
      </c>
      <c r="M671" s="18" t="e">
        <f t="shared" si="134"/>
        <v>#REF!</v>
      </c>
      <c r="N671" s="18">
        <f t="shared" si="135"/>
        <v>70</v>
      </c>
      <c r="O671" s="19">
        <v>58</v>
      </c>
      <c r="P671" s="19">
        <v>70</v>
      </c>
      <c r="Q671" s="20" t="e">
        <f t="shared" si="136"/>
        <v>#REF!</v>
      </c>
      <c r="R671" s="23" t="e">
        <f t="shared" si="137"/>
        <v>#REF!</v>
      </c>
    </row>
    <row r="672" spans="2:18">
      <c r="B672" s="5">
        <v>21.5</v>
      </c>
      <c r="C672" s="5">
        <v>21500</v>
      </c>
      <c r="E672" s="5" t="s">
        <v>3828</v>
      </c>
      <c r="F672" s="13" t="e">
        <f>#REF!</f>
        <v>#REF!</v>
      </c>
      <c r="G672" s="15" t="e">
        <f>#REF!</f>
        <v>#REF!</v>
      </c>
      <c r="H672" s="16">
        <f t="shared" si="140"/>
        <v>26.510400000000001</v>
      </c>
      <c r="I672" s="16"/>
      <c r="J672" s="16">
        <v>0</v>
      </c>
      <c r="K672" s="17" t="e">
        <f t="shared" si="132"/>
        <v>#REF!</v>
      </c>
      <c r="L672" s="17">
        <f t="shared" si="133"/>
        <v>26.510400000000001</v>
      </c>
      <c r="M672" s="18" t="e">
        <f t="shared" si="134"/>
        <v>#REF!</v>
      </c>
      <c r="N672" s="18">
        <f t="shared" si="135"/>
        <v>70</v>
      </c>
      <c r="O672" s="19">
        <v>58</v>
      </c>
      <c r="P672" s="19">
        <v>70</v>
      </c>
      <c r="Q672" s="20" t="e">
        <f t="shared" si="136"/>
        <v>#REF!</v>
      </c>
      <c r="R672" s="23" t="e">
        <f t="shared" si="137"/>
        <v>#REF!</v>
      </c>
    </row>
    <row r="673" spans="2:18">
      <c r="B673" s="5">
        <v>21.6</v>
      </c>
      <c r="C673" s="5">
        <v>21600</v>
      </c>
      <c r="E673" s="5" t="s">
        <v>3828</v>
      </c>
      <c r="F673" s="13" t="e">
        <f>#REF!</f>
        <v>#REF!</v>
      </c>
      <c r="G673" s="15" t="e">
        <f>#REF!</f>
        <v>#REF!</v>
      </c>
      <c r="H673" s="16">
        <f t="shared" si="140"/>
        <v>26.510400000000001</v>
      </c>
      <c r="I673" s="16"/>
      <c r="J673" s="16">
        <v>0</v>
      </c>
      <c r="K673" s="17" t="e">
        <f t="shared" si="132"/>
        <v>#REF!</v>
      </c>
      <c r="L673" s="17">
        <f t="shared" si="133"/>
        <v>26.510400000000001</v>
      </c>
      <c r="M673" s="18" t="e">
        <f t="shared" si="134"/>
        <v>#REF!</v>
      </c>
      <c r="N673" s="18">
        <f t="shared" si="135"/>
        <v>70</v>
      </c>
      <c r="O673" s="19">
        <v>58</v>
      </c>
      <c r="P673" s="19">
        <v>70</v>
      </c>
      <c r="Q673" s="20" t="e">
        <f t="shared" si="136"/>
        <v>#REF!</v>
      </c>
      <c r="R673" s="23" t="e">
        <f t="shared" si="137"/>
        <v>#REF!</v>
      </c>
    </row>
    <row r="674" spans="2:18">
      <c r="B674" s="5">
        <v>21.7</v>
      </c>
      <c r="C674" s="5">
        <v>21700</v>
      </c>
      <c r="E674" s="5" t="s">
        <v>3828</v>
      </c>
      <c r="F674" s="13" t="e">
        <f>#REF!</f>
        <v>#REF!</v>
      </c>
      <c r="G674" s="15" t="e">
        <f>#REF!</f>
        <v>#REF!</v>
      </c>
      <c r="H674" s="16">
        <f t="shared" si="140"/>
        <v>26.510400000000001</v>
      </c>
      <c r="I674" s="16"/>
      <c r="J674" s="16">
        <v>0</v>
      </c>
      <c r="K674" s="17" t="e">
        <f t="shared" si="132"/>
        <v>#REF!</v>
      </c>
      <c r="L674" s="17">
        <f t="shared" si="133"/>
        <v>26.510400000000001</v>
      </c>
      <c r="M674" s="18" t="e">
        <f t="shared" si="134"/>
        <v>#REF!</v>
      </c>
      <c r="N674" s="18">
        <f t="shared" si="135"/>
        <v>70</v>
      </c>
      <c r="O674" s="19">
        <v>58</v>
      </c>
      <c r="P674" s="19">
        <v>70</v>
      </c>
      <c r="Q674" s="20" t="e">
        <f t="shared" si="136"/>
        <v>#REF!</v>
      </c>
      <c r="R674" s="23" t="e">
        <f t="shared" si="137"/>
        <v>#REF!</v>
      </c>
    </row>
    <row r="675" spans="2:18">
      <c r="B675" s="5">
        <v>21.8</v>
      </c>
      <c r="C675" s="5">
        <v>21800</v>
      </c>
      <c r="E675" s="5" t="s">
        <v>3828</v>
      </c>
      <c r="F675" s="13" t="e">
        <f>#REF!</f>
        <v>#REF!</v>
      </c>
      <c r="G675" s="15" t="e">
        <f>#REF!</f>
        <v>#REF!</v>
      </c>
      <c r="H675" s="16">
        <f t="shared" si="140"/>
        <v>26.510400000000001</v>
      </c>
      <c r="I675" s="16"/>
      <c r="J675" s="16">
        <v>0</v>
      </c>
      <c r="K675" s="17" t="e">
        <f t="shared" si="132"/>
        <v>#REF!</v>
      </c>
      <c r="L675" s="17">
        <f t="shared" si="133"/>
        <v>26.510400000000001</v>
      </c>
      <c r="M675" s="18" t="e">
        <f t="shared" si="134"/>
        <v>#REF!</v>
      </c>
      <c r="N675" s="18">
        <f t="shared" si="135"/>
        <v>70</v>
      </c>
      <c r="O675" s="19">
        <v>58</v>
      </c>
      <c r="P675" s="19">
        <v>70</v>
      </c>
      <c r="Q675" s="20" t="e">
        <f t="shared" si="136"/>
        <v>#REF!</v>
      </c>
      <c r="R675" s="23" t="e">
        <f t="shared" si="137"/>
        <v>#REF!</v>
      </c>
    </row>
    <row r="676" spans="2:18">
      <c r="B676" s="5">
        <v>21.9</v>
      </c>
      <c r="C676" s="5">
        <v>21900</v>
      </c>
      <c r="E676" s="5" t="s">
        <v>3828</v>
      </c>
      <c r="F676" s="13" t="e">
        <f>#REF!</f>
        <v>#REF!</v>
      </c>
      <c r="G676" s="15" t="e">
        <f>#REF!</f>
        <v>#REF!</v>
      </c>
      <c r="H676" s="16">
        <f t="shared" si="140"/>
        <v>26.510400000000001</v>
      </c>
      <c r="I676" s="16"/>
      <c r="J676" s="16">
        <v>0</v>
      </c>
      <c r="K676" s="17" t="e">
        <f t="shared" si="132"/>
        <v>#REF!</v>
      </c>
      <c r="L676" s="17">
        <f t="shared" si="133"/>
        <v>26.510400000000001</v>
      </c>
      <c r="M676" s="18" t="e">
        <f t="shared" si="134"/>
        <v>#REF!</v>
      </c>
      <c r="N676" s="18">
        <f t="shared" si="135"/>
        <v>70</v>
      </c>
      <c r="O676" s="19">
        <v>58</v>
      </c>
      <c r="P676" s="19">
        <v>70</v>
      </c>
      <c r="Q676" s="20" t="e">
        <f t="shared" si="136"/>
        <v>#REF!</v>
      </c>
      <c r="R676" s="23" t="e">
        <f t="shared" si="137"/>
        <v>#REF!</v>
      </c>
    </row>
    <row r="677" spans="2:18">
      <c r="B677" s="5">
        <v>22</v>
      </c>
      <c r="C677" s="5">
        <v>22000</v>
      </c>
      <c r="E677" s="5" t="s">
        <v>3828</v>
      </c>
      <c r="F677" s="13" t="e">
        <f>#REF!</f>
        <v>#REF!</v>
      </c>
      <c r="G677" s="15" t="e">
        <f>#REF!</f>
        <v>#REF!</v>
      </c>
      <c r="H677" s="16">
        <f t="shared" si="140"/>
        <v>26.510400000000001</v>
      </c>
      <c r="I677" s="16"/>
      <c r="J677" s="16">
        <v>0</v>
      </c>
      <c r="K677" s="17" t="e">
        <f t="shared" si="132"/>
        <v>#REF!</v>
      </c>
      <c r="L677" s="17">
        <f t="shared" si="133"/>
        <v>26.510400000000001</v>
      </c>
      <c r="M677" s="18" t="e">
        <f t="shared" si="134"/>
        <v>#REF!</v>
      </c>
      <c r="N677" s="18">
        <f t="shared" si="135"/>
        <v>70</v>
      </c>
      <c r="O677" s="19">
        <v>58</v>
      </c>
      <c r="P677" s="19">
        <v>70</v>
      </c>
      <c r="Q677" s="20" t="e">
        <f t="shared" si="136"/>
        <v>#REF!</v>
      </c>
      <c r="R677" s="23" t="e">
        <f t="shared" si="137"/>
        <v>#REF!</v>
      </c>
    </row>
    <row r="678" spans="2:18">
      <c r="B678" s="5">
        <v>22.1</v>
      </c>
      <c r="C678" s="5">
        <v>22100</v>
      </c>
      <c r="E678" s="5" t="s">
        <v>3828</v>
      </c>
      <c r="F678" s="13" t="e">
        <f>#REF!</f>
        <v>#REF!</v>
      </c>
      <c r="G678" s="15" t="e">
        <f>#REF!</f>
        <v>#REF!</v>
      </c>
      <c r="H678" s="16">
        <f t="shared" si="140"/>
        <v>26.510400000000001</v>
      </c>
      <c r="I678" s="16"/>
      <c r="J678" s="16">
        <v>0</v>
      </c>
      <c r="K678" s="17" t="e">
        <f t="shared" si="132"/>
        <v>#REF!</v>
      </c>
      <c r="L678" s="17">
        <f t="shared" si="133"/>
        <v>26.510400000000001</v>
      </c>
      <c r="M678" s="18" t="e">
        <f t="shared" si="134"/>
        <v>#REF!</v>
      </c>
      <c r="N678" s="18">
        <f t="shared" si="135"/>
        <v>70</v>
      </c>
      <c r="O678" s="19">
        <v>58</v>
      </c>
      <c r="P678" s="19">
        <v>70</v>
      </c>
      <c r="Q678" s="20" t="e">
        <f t="shared" si="136"/>
        <v>#REF!</v>
      </c>
      <c r="R678" s="23" t="e">
        <f t="shared" si="137"/>
        <v>#REF!</v>
      </c>
    </row>
    <row r="679" spans="2:18">
      <c r="B679" s="5">
        <v>22.2</v>
      </c>
      <c r="C679" s="5">
        <v>22200</v>
      </c>
      <c r="E679" s="5" t="s">
        <v>3828</v>
      </c>
      <c r="F679" s="13" t="e">
        <f>#REF!</f>
        <v>#REF!</v>
      </c>
      <c r="G679" s="15" t="e">
        <f>#REF!</f>
        <v>#REF!</v>
      </c>
      <c r="H679" s="16">
        <f t="shared" si="140"/>
        <v>26.510400000000001</v>
      </c>
      <c r="I679" s="16"/>
      <c r="J679" s="16">
        <v>0</v>
      </c>
      <c r="K679" s="17" t="e">
        <f t="shared" si="132"/>
        <v>#REF!</v>
      </c>
      <c r="L679" s="17">
        <f t="shared" si="133"/>
        <v>26.510400000000001</v>
      </c>
      <c r="M679" s="18" t="e">
        <f t="shared" si="134"/>
        <v>#REF!</v>
      </c>
      <c r="N679" s="18">
        <f t="shared" si="135"/>
        <v>70</v>
      </c>
      <c r="O679" s="19">
        <v>58</v>
      </c>
      <c r="P679" s="19">
        <v>70</v>
      </c>
      <c r="Q679" s="20" t="e">
        <f t="shared" si="136"/>
        <v>#REF!</v>
      </c>
      <c r="R679" s="23" t="e">
        <f t="shared" si="137"/>
        <v>#REF!</v>
      </c>
    </row>
    <row r="680" spans="2:18">
      <c r="B680" s="5">
        <v>22.3</v>
      </c>
      <c r="C680" s="5">
        <v>22300</v>
      </c>
      <c r="E680" s="5" t="s">
        <v>3828</v>
      </c>
      <c r="F680" s="13" t="e">
        <f>#REF!</f>
        <v>#REF!</v>
      </c>
      <c r="G680" s="15" t="e">
        <f>#REF!</f>
        <v>#REF!</v>
      </c>
      <c r="H680" s="16">
        <f t="shared" ref="H680:H689" si="141">(0.97*0.2+4.91*0.4+5.08*0.3)*7.2</f>
        <v>26.510400000000001</v>
      </c>
      <c r="I680" s="16"/>
      <c r="J680" s="16">
        <v>0</v>
      </c>
      <c r="K680" s="17" t="e">
        <f t="shared" si="132"/>
        <v>#REF!</v>
      </c>
      <c r="L680" s="17">
        <f t="shared" si="133"/>
        <v>26.510400000000001</v>
      </c>
      <c r="M680" s="18" t="e">
        <f t="shared" si="134"/>
        <v>#REF!</v>
      </c>
      <c r="N680" s="18">
        <f t="shared" si="135"/>
        <v>70</v>
      </c>
      <c r="O680" s="19">
        <v>58</v>
      </c>
      <c r="P680" s="19">
        <v>70</v>
      </c>
      <c r="Q680" s="20" t="e">
        <f t="shared" si="136"/>
        <v>#REF!</v>
      </c>
      <c r="R680" s="23" t="e">
        <f t="shared" si="137"/>
        <v>#REF!</v>
      </c>
    </row>
    <row r="681" spans="2:18">
      <c r="B681" s="5">
        <v>22.4</v>
      </c>
      <c r="C681" s="5">
        <v>22400</v>
      </c>
      <c r="E681" s="5" t="s">
        <v>3828</v>
      </c>
      <c r="F681" s="13" t="e">
        <f>#REF!</f>
        <v>#REF!</v>
      </c>
      <c r="G681" s="15" t="e">
        <f>#REF!</f>
        <v>#REF!</v>
      </c>
      <c r="H681" s="16">
        <f t="shared" si="141"/>
        <v>26.510400000000001</v>
      </c>
      <c r="I681" s="16"/>
      <c r="J681" s="16">
        <v>0</v>
      </c>
      <c r="K681" s="17" t="e">
        <f t="shared" si="132"/>
        <v>#REF!</v>
      </c>
      <c r="L681" s="17">
        <f t="shared" si="133"/>
        <v>26.510400000000001</v>
      </c>
      <c r="M681" s="18" t="e">
        <f t="shared" si="134"/>
        <v>#REF!</v>
      </c>
      <c r="N681" s="18">
        <f t="shared" si="135"/>
        <v>70</v>
      </c>
      <c r="O681" s="19">
        <v>58</v>
      </c>
      <c r="P681" s="19">
        <v>70</v>
      </c>
      <c r="Q681" s="20" t="e">
        <f t="shared" si="136"/>
        <v>#REF!</v>
      </c>
      <c r="R681" s="23" t="e">
        <f t="shared" si="137"/>
        <v>#REF!</v>
      </c>
    </row>
    <row r="682" spans="2:18">
      <c r="B682" s="5">
        <v>22.5</v>
      </c>
      <c r="C682" s="5">
        <v>22500</v>
      </c>
      <c r="E682" s="5" t="s">
        <v>3828</v>
      </c>
      <c r="F682" s="13" t="e">
        <f>#REF!</f>
        <v>#REF!</v>
      </c>
      <c r="G682" s="15" t="e">
        <f>#REF!</f>
        <v>#REF!</v>
      </c>
      <c r="H682" s="16">
        <f t="shared" si="141"/>
        <v>26.510400000000001</v>
      </c>
      <c r="I682" s="16"/>
      <c r="J682" s="16">
        <v>0</v>
      </c>
      <c r="K682" s="17" t="e">
        <f t="shared" si="132"/>
        <v>#REF!</v>
      </c>
      <c r="L682" s="17">
        <f t="shared" si="133"/>
        <v>26.510400000000001</v>
      </c>
      <c r="M682" s="18" t="e">
        <f t="shared" si="134"/>
        <v>#REF!</v>
      </c>
      <c r="N682" s="18">
        <f t="shared" si="135"/>
        <v>70</v>
      </c>
      <c r="O682" s="19">
        <v>58</v>
      </c>
      <c r="P682" s="19">
        <v>70</v>
      </c>
      <c r="Q682" s="20" t="e">
        <f t="shared" si="136"/>
        <v>#REF!</v>
      </c>
      <c r="R682" s="23" t="e">
        <f t="shared" si="137"/>
        <v>#REF!</v>
      </c>
    </row>
    <row r="683" spans="2:18">
      <c r="B683" s="5">
        <v>22.6</v>
      </c>
      <c r="C683" s="5">
        <v>22600</v>
      </c>
      <c r="E683" s="5" t="s">
        <v>3828</v>
      </c>
      <c r="F683" s="13" t="e">
        <f>#REF!</f>
        <v>#REF!</v>
      </c>
      <c r="G683" s="15" t="e">
        <f>#REF!</f>
        <v>#REF!</v>
      </c>
      <c r="H683" s="16">
        <f t="shared" si="141"/>
        <v>26.510400000000001</v>
      </c>
      <c r="I683" s="16"/>
      <c r="J683" s="16">
        <v>0</v>
      </c>
      <c r="K683" s="17" t="e">
        <f t="shared" si="132"/>
        <v>#REF!</v>
      </c>
      <c r="L683" s="17">
        <f t="shared" si="133"/>
        <v>26.510400000000001</v>
      </c>
      <c r="M683" s="18" t="e">
        <f t="shared" si="134"/>
        <v>#REF!</v>
      </c>
      <c r="N683" s="18">
        <f t="shared" si="135"/>
        <v>70</v>
      </c>
      <c r="O683" s="19">
        <v>58</v>
      </c>
      <c r="P683" s="19">
        <v>70</v>
      </c>
      <c r="Q683" s="20" t="e">
        <f t="shared" si="136"/>
        <v>#REF!</v>
      </c>
      <c r="R683" s="23" t="e">
        <f t="shared" si="137"/>
        <v>#REF!</v>
      </c>
    </row>
    <row r="684" spans="2:18">
      <c r="B684" s="5">
        <v>22.7</v>
      </c>
      <c r="C684" s="5">
        <v>22700</v>
      </c>
      <c r="E684" s="5" t="s">
        <v>3828</v>
      </c>
      <c r="F684" s="13" t="e">
        <f>#REF!</f>
        <v>#REF!</v>
      </c>
      <c r="G684" s="15" t="e">
        <f>#REF!</f>
        <v>#REF!</v>
      </c>
      <c r="H684" s="16">
        <f t="shared" si="141"/>
        <v>26.510400000000001</v>
      </c>
      <c r="I684" s="16"/>
      <c r="J684" s="16">
        <v>0</v>
      </c>
      <c r="K684" s="17" t="e">
        <f t="shared" si="132"/>
        <v>#REF!</v>
      </c>
      <c r="L684" s="17">
        <f t="shared" si="133"/>
        <v>26.510400000000001</v>
      </c>
      <c r="M684" s="18" t="e">
        <f t="shared" si="134"/>
        <v>#REF!</v>
      </c>
      <c r="N684" s="18">
        <f t="shared" si="135"/>
        <v>70</v>
      </c>
      <c r="O684" s="19">
        <v>58</v>
      </c>
      <c r="P684" s="19">
        <v>70</v>
      </c>
      <c r="Q684" s="20" t="e">
        <f t="shared" si="136"/>
        <v>#REF!</v>
      </c>
      <c r="R684" s="23" t="e">
        <f t="shared" si="137"/>
        <v>#REF!</v>
      </c>
    </row>
    <row r="685" spans="2:18">
      <c r="B685" s="5">
        <v>22.8</v>
      </c>
      <c r="C685" s="5">
        <v>22800</v>
      </c>
      <c r="E685" s="5" t="s">
        <v>3828</v>
      </c>
      <c r="F685" s="13" t="e">
        <f>#REF!</f>
        <v>#REF!</v>
      </c>
      <c r="G685" s="15" t="e">
        <f>#REF!</f>
        <v>#REF!</v>
      </c>
      <c r="H685" s="16">
        <f t="shared" si="141"/>
        <v>26.510400000000001</v>
      </c>
      <c r="I685" s="16"/>
      <c r="J685" s="16">
        <v>0</v>
      </c>
      <c r="K685" s="17" t="e">
        <f t="shared" si="132"/>
        <v>#REF!</v>
      </c>
      <c r="L685" s="17">
        <f t="shared" si="133"/>
        <v>26.510400000000001</v>
      </c>
      <c r="M685" s="18" t="e">
        <f t="shared" si="134"/>
        <v>#REF!</v>
      </c>
      <c r="N685" s="18">
        <f t="shared" si="135"/>
        <v>70</v>
      </c>
      <c r="O685" s="19">
        <v>58</v>
      </c>
      <c r="P685" s="19">
        <v>70</v>
      </c>
      <c r="Q685" s="20" t="e">
        <f t="shared" si="136"/>
        <v>#REF!</v>
      </c>
      <c r="R685" s="23" t="e">
        <f t="shared" si="137"/>
        <v>#REF!</v>
      </c>
    </row>
    <row r="686" spans="2:18">
      <c r="B686" s="5">
        <v>22.9</v>
      </c>
      <c r="C686" s="5">
        <v>22900</v>
      </c>
      <c r="E686" s="5" t="s">
        <v>3828</v>
      </c>
      <c r="F686" s="13" t="e">
        <f>#REF!</f>
        <v>#REF!</v>
      </c>
      <c r="G686" s="15" t="e">
        <f>#REF!</f>
        <v>#REF!</v>
      </c>
      <c r="H686" s="16">
        <f t="shared" si="141"/>
        <v>26.510400000000001</v>
      </c>
      <c r="I686" s="16"/>
      <c r="J686" s="16">
        <v>0</v>
      </c>
      <c r="K686" s="17" t="e">
        <f t="shared" si="132"/>
        <v>#REF!</v>
      </c>
      <c r="L686" s="17">
        <f t="shared" si="133"/>
        <v>26.510400000000001</v>
      </c>
      <c r="M686" s="18" t="e">
        <f t="shared" si="134"/>
        <v>#REF!</v>
      </c>
      <c r="N686" s="18">
        <f t="shared" si="135"/>
        <v>70</v>
      </c>
      <c r="O686" s="19">
        <v>58</v>
      </c>
      <c r="P686" s="19">
        <v>70</v>
      </c>
      <c r="Q686" s="20" t="e">
        <f t="shared" si="136"/>
        <v>#REF!</v>
      </c>
      <c r="R686" s="23" t="e">
        <f t="shared" si="137"/>
        <v>#REF!</v>
      </c>
    </row>
    <row r="687" spans="2:18">
      <c r="B687" s="5">
        <v>23</v>
      </c>
      <c r="C687" s="5">
        <v>23000</v>
      </c>
      <c r="E687" s="5" t="s">
        <v>3828</v>
      </c>
      <c r="F687" s="13" t="e">
        <f>#REF!</f>
        <v>#REF!</v>
      </c>
      <c r="G687" s="15" t="e">
        <f>#REF!</f>
        <v>#REF!</v>
      </c>
      <c r="H687" s="16">
        <f t="shared" si="141"/>
        <v>26.510400000000001</v>
      </c>
      <c r="I687" s="16"/>
      <c r="J687" s="16">
        <v>0</v>
      </c>
      <c r="K687" s="17" t="e">
        <f t="shared" si="132"/>
        <v>#REF!</v>
      </c>
      <c r="L687" s="17">
        <f t="shared" si="133"/>
        <v>26.510400000000001</v>
      </c>
      <c r="M687" s="18" t="e">
        <f t="shared" si="134"/>
        <v>#REF!</v>
      </c>
      <c r="N687" s="18">
        <f t="shared" si="135"/>
        <v>70</v>
      </c>
      <c r="O687" s="19">
        <v>58</v>
      </c>
      <c r="P687" s="19">
        <v>70</v>
      </c>
      <c r="Q687" s="20" t="e">
        <f t="shared" si="136"/>
        <v>#REF!</v>
      </c>
      <c r="R687" s="23" t="e">
        <f t="shared" si="137"/>
        <v>#REF!</v>
      </c>
    </row>
    <row r="688" spans="2:18">
      <c r="B688" s="5">
        <v>23.1</v>
      </c>
      <c r="C688" s="5">
        <v>23100</v>
      </c>
      <c r="E688" s="5" t="s">
        <v>3828</v>
      </c>
      <c r="F688" s="13" t="e">
        <f>#REF!</f>
        <v>#REF!</v>
      </c>
      <c r="G688" s="15" t="e">
        <f>#REF!</f>
        <v>#REF!</v>
      </c>
      <c r="H688" s="16">
        <f t="shared" si="141"/>
        <v>26.510400000000001</v>
      </c>
      <c r="I688" s="16"/>
      <c r="J688" s="16">
        <v>0</v>
      </c>
      <c r="K688" s="17" t="e">
        <f t="shared" si="132"/>
        <v>#REF!</v>
      </c>
      <c r="L688" s="17">
        <f t="shared" si="133"/>
        <v>26.510400000000001</v>
      </c>
      <c r="M688" s="18" t="e">
        <f t="shared" si="134"/>
        <v>#REF!</v>
      </c>
      <c r="N688" s="18">
        <f t="shared" si="135"/>
        <v>70</v>
      </c>
      <c r="O688" s="19">
        <v>58</v>
      </c>
      <c r="P688" s="19">
        <v>70</v>
      </c>
      <c r="Q688" s="20" t="e">
        <f t="shared" si="136"/>
        <v>#REF!</v>
      </c>
      <c r="R688" s="23" t="e">
        <f t="shared" si="137"/>
        <v>#REF!</v>
      </c>
    </row>
    <row r="689" spans="2:18">
      <c r="B689" s="5">
        <v>23.2</v>
      </c>
      <c r="C689" s="5">
        <v>23200</v>
      </c>
      <c r="E689" s="5" t="s">
        <v>3828</v>
      </c>
      <c r="F689" s="13" t="e">
        <f>#REF!</f>
        <v>#REF!</v>
      </c>
      <c r="G689" s="15" t="e">
        <f>#REF!</f>
        <v>#REF!</v>
      </c>
      <c r="H689" s="16">
        <f t="shared" si="141"/>
        <v>26.510400000000001</v>
      </c>
      <c r="I689" s="16"/>
      <c r="J689" s="16">
        <v>0</v>
      </c>
      <c r="K689" s="17" t="e">
        <f t="shared" si="132"/>
        <v>#REF!</v>
      </c>
      <c r="L689" s="17">
        <f t="shared" si="133"/>
        <v>26.510400000000001</v>
      </c>
      <c r="M689" s="18" t="e">
        <f t="shared" si="134"/>
        <v>#REF!</v>
      </c>
      <c r="N689" s="18">
        <f t="shared" si="135"/>
        <v>70</v>
      </c>
      <c r="O689" s="19">
        <v>58</v>
      </c>
      <c r="P689" s="19">
        <v>70</v>
      </c>
      <c r="Q689" s="20" t="e">
        <f t="shared" si="136"/>
        <v>#REF!</v>
      </c>
      <c r="R689" s="23" t="e">
        <f t="shared" si="137"/>
        <v>#REF!</v>
      </c>
    </row>
    <row r="690" spans="2:18">
      <c r="B690" s="5">
        <v>23.3</v>
      </c>
      <c r="C690" s="5">
        <v>23300</v>
      </c>
      <c r="E690" s="5" t="s">
        <v>3828</v>
      </c>
      <c r="F690" s="13" t="e">
        <f>#REF!</f>
        <v>#REF!</v>
      </c>
      <c r="G690" s="15" t="e">
        <f>#REF!</f>
        <v>#REF!</v>
      </c>
      <c r="H690" s="16">
        <f t="shared" ref="H690:H699" si="142">(0.97*0.2+4.91*0.4+5.08*0.3)*7.2</f>
        <v>26.510400000000001</v>
      </c>
      <c r="I690" s="16"/>
      <c r="J690" s="16">
        <v>0</v>
      </c>
      <c r="K690" s="17" t="e">
        <f t="shared" si="132"/>
        <v>#REF!</v>
      </c>
      <c r="L690" s="17">
        <f t="shared" si="133"/>
        <v>26.510400000000001</v>
      </c>
      <c r="M690" s="18" t="e">
        <f t="shared" si="134"/>
        <v>#REF!</v>
      </c>
      <c r="N690" s="18">
        <f t="shared" si="135"/>
        <v>70</v>
      </c>
      <c r="O690" s="19">
        <v>58</v>
      </c>
      <c r="P690" s="19">
        <v>70</v>
      </c>
      <c r="Q690" s="20" t="e">
        <f t="shared" si="136"/>
        <v>#REF!</v>
      </c>
      <c r="R690" s="23" t="e">
        <f t="shared" si="137"/>
        <v>#REF!</v>
      </c>
    </row>
    <row r="691" spans="2:18">
      <c r="B691" s="5">
        <v>23.4</v>
      </c>
      <c r="C691" s="5">
        <v>23400</v>
      </c>
      <c r="E691" s="5" t="s">
        <v>3828</v>
      </c>
      <c r="F691" s="13" t="e">
        <f>#REF!</f>
        <v>#REF!</v>
      </c>
      <c r="G691" s="15" t="e">
        <f>#REF!</f>
        <v>#REF!</v>
      </c>
      <c r="H691" s="16">
        <f t="shared" si="142"/>
        <v>26.510400000000001</v>
      </c>
      <c r="I691" s="16"/>
      <c r="J691" s="16">
        <v>0</v>
      </c>
      <c r="K691" s="17" t="e">
        <f t="shared" si="132"/>
        <v>#REF!</v>
      </c>
      <c r="L691" s="17">
        <f t="shared" si="133"/>
        <v>26.510400000000001</v>
      </c>
      <c r="M691" s="18" t="e">
        <f t="shared" si="134"/>
        <v>#REF!</v>
      </c>
      <c r="N691" s="18">
        <f t="shared" si="135"/>
        <v>70</v>
      </c>
      <c r="O691" s="19">
        <v>58</v>
      </c>
      <c r="P691" s="19">
        <v>70</v>
      </c>
      <c r="Q691" s="20" t="e">
        <f t="shared" si="136"/>
        <v>#REF!</v>
      </c>
      <c r="R691" s="23" t="e">
        <f t="shared" si="137"/>
        <v>#REF!</v>
      </c>
    </row>
    <row r="692" spans="2:18">
      <c r="B692" s="5">
        <v>23.5</v>
      </c>
      <c r="C692" s="5">
        <v>23500</v>
      </c>
      <c r="E692" s="5" t="s">
        <v>3828</v>
      </c>
      <c r="F692" s="13" t="e">
        <f>#REF!</f>
        <v>#REF!</v>
      </c>
      <c r="G692" s="15" t="e">
        <f>#REF!</f>
        <v>#REF!</v>
      </c>
      <c r="H692" s="16">
        <f t="shared" si="142"/>
        <v>26.510400000000001</v>
      </c>
      <c r="I692" s="16"/>
      <c r="J692" s="16">
        <v>0</v>
      </c>
      <c r="K692" s="17" t="e">
        <f t="shared" si="132"/>
        <v>#REF!</v>
      </c>
      <c r="L692" s="17">
        <f t="shared" si="133"/>
        <v>26.510400000000001</v>
      </c>
      <c r="M692" s="18" t="e">
        <f t="shared" si="134"/>
        <v>#REF!</v>
      </c>
      <c r="N692" s="18">
        <f t="shared" si="135"/>
        <v>70</v>
      </c>
      <c r="O692" s="19">
        <v>58</v>
      </c>
      <c r="P692" s="19">
        <v>70</v>
      </c>
      <c r="Q692" s="20" t="e">
        <f t="shared" si="136"/>
        <v>#REF!</v>
      </c>
      <c r="R692" s="23" t="e">
        <f t="shared" si="137"/>
        <v>#REF!</v>
      </c>
    </row>
    <row r="693" spans="2:18">
      <c r="B693" s="5">
        <v>23.6</v>
      </c>
      <c r="C693" s="5">
        <v>23600</v>
      </c>
      <c r="E693" s="5" t="s">
        <v>3828</v>
      </c>
      <c r="F693" s="13" t="e">
        <f>#REF!</f>
        <v>#REF!</v>
      </c>
      <c r="G693" s="15" t="e">
        <f>#REF!</f>
        <v>#REF!</v>
      </c>
      <c r="H693" s="16">
        <f t="shared" si="142"/>
        <v>26.510400000000001</v>
      </c>
      <c r="I693" s="16"/>
      <c r="J693" s="16">
        <v>0</v>
      </c>
      <c r="K693" s="17" t="e">
        <f t="shared" si="132"/>
        <v>#REF!</v>
      </c>
      <c r="L693" s="17">
        <f t="shared" si="133"/>
        <v>26.510400000000001</v>
      </c>
      <c r="M693" s="18" t="e">
        <f t="shared" si="134"/>
        <v>#REF!</v>
      </c>
      <c r="N693" s="18">
        <f t="shared" si="135"/>
        <v>70</v>
      </c>
      <c r="O693" s="19">
        <v>58</v>
      </c>
      <c r="P693" s="19">
        <v>70</v>
      </c>
      <c r="Q693" s="20" t="e">
        <f t="shared" si="136"/>
        <v>#REF!</v>
      </c>
      <c r="R693" s="23" t="e">
        <f t="shared" si="137"/>
        <v>#REF!</v>
      </c>
    </row>
    <row r="694" spans="2:18">
      <c r="B694" s="5">
        <v>23.7</v>
      </c>
      <c r="C694" s="5">
        <v>23700</v>
      </c>
      <c r="E694" s="5" t="s">
        <v>3828</v>
      </c>
      <c r="F694" s="13" t="e">
        <f>#REF!</f>
        <v>#REF!</v>
      </c>
      <c r="G694" s="15" t="e">
        <f>#REF!</f>
        <v>#REF!</v>
      </c>
      <c r="H694" s="16">
        <f t="shared" si="142"/>
        <v>26.510400000000001</v>
      </c>
      <c r="I694" s="16"/>
      <c r="J694" s="16">
        <v>0</v>
      </c>
      <c r="K694" s="17" t="e">
        <f t="shared" si="132"/>
        <v>#REF!</v>
      </c>
      <c r="L694" s="17">
        <f t="shared" si="133"/>
        <v>26.510400000000001</v>
      </c>
      <c r="M694" s="18" t="e">
        <f t="shared" si="134"/>
        <v>#REF!</v>
      </c>
      <c r="N694" s="18">
        <f t="shared" si="135"/>
        <v>70</v>
      </c>
      <c r="O694" s="19">
        <v>58</v>
      </c>
      <c r="P694" s="19">
        <v>70</v>
      </c>
      <c r="Q694" s="20" t="e">
        <f t="shared" si="136"/>
        <v>#REF!</v>
      </c>
      <c r="R694" s="23" t="e">
        <f t="shared" si="137"/>
        <v>#REF!</v>
      </c>
    </row>
    <row r="695" spans="2:18">
      <c r="B695" s="5">
        <v>23.8</v>
      </c>
      <c r="C695" s="5">
        <v>23800</v>
      </c>
      <c r="E695" s="5" t="s">
        <v>3828</v>
      </c>
      <c r="F695" s="13" t="e">
        <f>#REF!</f>
        <v>#REF!</v>
      </c>
      <c r="G695" s="15" t="e">
        <f>#REF!</f>
        <v>#REF!</v>
      </c>
      <c r="H695" s="16">
        <f t="shared" si="142"/>
        <v>26.510400000000001</v>
      </c>
      <c r="I695" s="16"/>
      <c r="J695" s="16">
        <v>0</v>
      </c>
      <c r="K695" s="17" t="e">
        <f t="shared" si="132"/>
        <v>#REF!</v>
      </c>
      <c r="L695" s="17">
        <f t="shared" si="133"/>
        <v>26.510400000000001</v>
      </c>
      <c r="M695" s="18" t="e">
        <f t="shared" si="134"/>
        <v>#REF!</v>
      </c>
      <c r="N695" s="18">
        <f t="shared" si="135"/>
        <v>70</v>
      </c>
      <c r="O695" s="19">
        <v>58</v>
      </c>
      <c r="P695" s="19">
        <v>70</v>
      </c>
      <c r="Q695" s="20" t="e">
        <f t="shared" si="136"/>
        <v>#REF!</v>
      </c>
      <c r="R695" s="23" t="e">
        <f t="shared" si="137"/>
        <v>#REF!</v>
      </c>
    </row>
    <row r="696" spans="2:18">
      <c r="B696" s="5">
        <v>23.9</v>
      </c>
      <c r="C696" s="5">
        <v>23900</v>
      </c>
      <c r="E696" s="5" t="s">
        <v>3828</v>
      </c>
      <c r="F696" s="13" t="e">
        <f>#REF!</f>
        <v>#REF!</v>
      </c>
      <c r="G696" s="15" t="e">
        <f>#REF!</f>
        <v>#REF!</v>
      </c>
      <c r="H696" s="16">
        <f t="shared" si="142"/>
        <v>26.510400000000001</v>
      </c>
      <c r="I696" s="16"/>
      <c r="J696" s="16">
        <v>0</v>
      </c>
      <c r="K696" s="17" t="e">
        <f t="shared" si="132"/>
        <v>#REF!</v>
      </c>
      <c r="L696" s="17">
        <f t="shared" si="133"/>
        <v>26.510400000000001</v>
      </c>
      <c r="M696" s="18" t="e">
        <f t="shared" si="134"/>
        <v>#REF!</v>
      </c>
      <c r="N696" s="18">
        <f t="shared" si="135"/>
        <v>70</v>
      </c>
      <c r="O696" s="19">
        <v>58</v>
      </c>
      <c r="P696" s="19">
        <v>70</v>
      </c>
      <c r="Q696" s="20" t="e">
        <f t="shared" si="136"/>
        <v>#REF!</v>
      </c>
      <c r="R696" s="23" t="e">
        <f t="shared" si="137"/>
        <v>#REF!</v>
      </c>
    </row>
    <row r="697" spans="2:18">
      <c r="B697" s="5">
        <v>24</v>
      </c>
      <c r="C697" s="5">
        <v>24000</v>
      </c>
      <c r="E697" s="5" t="s">
        <v>3828</v>
      </c>
      <c r="F697" s="13" t="e">
        <f>#REF!</f>
        <v>#REF!</v>
      </c>
      <c r="G697" s="15" t="e">
        <f>#REF!</f>
        <v>#REF!</v>
      </c>
      <c r="H697" s="16">
        <f t="shared" si="142"/>
        <v>26.510400000000001</v>
      </c>
      <c r="I697" s="16"/>
      <c r="J697" s="16">
        <v>0</v>
      </c>
      <c r="K697" s="17" t="e">
        <f t="shared" si="132"/>
        <v>#REF!</v>
      </c>
      <c r="L697" s="17">
        <f t="shared" si="133"/>
        <v>26.510400000000001</v>
      </c>
      <c r="M697" s="18" t="e">
        <f t="shared" si="134"/>
        <v>#REF!</v>
      </c>
      <c r="N697" s="18">
        <f t="shared" si="135"/>
        <v>70</v>
      </c>
      <c r="O697" s="19">
        <v>58</v>
      </c>
      <c r="P697" s="19">
        <v>70</v>
      </c>
      <c r="Q697" s="20" t="e">
        <f t="shared" si="136"/>
        <v>#REF!</v>
      </c>
      <c r="R697" s="23" t="e">
        <f t="shared" si="137"/>
        <v>#REF!</v>
      </c>
    </row>
    <row r="698" spans="2:18">
      <c r="B698" s="5">
        <v>24.1</v>
      </c>
      <c r="C698" s="5">
        <v>24100</v>
      </c>
      <c r="E698" s="5" t="s">
        <v>3828</v>
      </c>
      <c r="F698" s="13" t="e">
        <f>#REF!</f>
        <v>#REF!</v>
      </c>
      <c r="G698" s="15" t="e">
        <f>#REF!</f>
        <v>#REF!</v>
      </c>
      <c r="H698" s="16">
        <f t="shared" si="142"/>
        <v>26.510400000000001</v>
      </c>
      <c r="I698" s="16"/>
      <c r="J698" s="16">
        <v>0</v>
      </c>
      <c r="K698" s="17" t="e">
        <f t="shared" si="132"/>
        <v>#REF!</v>
      </c>
      <c r="L698" s="17">
        <f t="shared" si="133"/>
        <v>26.510400000000001</v>
      </c>
      <c r="M698" s="18" t="e">
        <f t="shared" si="134"/>
        <v>#REF!</v>
      </c>
      <c r="N698" s="18">
        <f t="shared" si="135"/>
        <v>70</v>
      </c>
      <c r="O698" s="19">
        <v>58</v>
      </c>
      <c r="P698" s="19">
        <v>70</v>
      </c>
      <c r="Q698" s="20" t="e">
        <f t="shared" si="136"/>
        <v>#REF!</v>
      </c>
      <c r="R698" s="23" t="e">
        <f t="shared" si="137"/>
        <v>#REF!</v>
      </c>
    </row>
    <row r="699" spans="2:18">
      <c r="B699" s="5">
        <v>24.2</v>
      </c>
      <c r="C699" s="5">
        <v>24200</v>
      </c>
      <c r="E699" s="5" t="s">
        <v>3828</v>
      </c>
      <c r="F699" s="13" t="e">
        <f>#REF!</f>
        <v>#REF!</v>
      </c>
      <c r="G699" s="15" t="e">
        <f>#REF!</f>
        <v>#REF!</v>
      </c>
      <c r="H699" s="16">
        <f t="shared" si="142"/>
        <v>26.510400000000001</v>
      </c>
      <c r="I699" s="16"/>
      <c r="J699" s="16">
        <v>0</v>
      </c>
      <c r="K699" s="17" t="e">
        <f t="shared" si="132"/>
        <v>#REF!</v>
      </c>
      <c r="L699" s="17">
        <f t="shared" si="133"/>
        <v>26.510400000000001</v>
      </c>
      <c r="M699" s="18" t="e">
        <f t="shared" si="134"/>
        <v>#REF!</v>
      </c>
      <c r="N699" s="18">
        <f t="shared" si="135"/>
        <v>70</v>
      </c>
      <c r="O699" s="19">
        <v>58</v>
      </c>
      <c r="P699" s="19">
        <v>70</v>
      </c>
      <c r="Q699" s="20" t="e">
        <f t="shared" si="136"/>
        <v>#REF!</v>
      </c>
      <c r="R699" s="23" t="e">
        <f t="shared" si="137"/>
        <v>#REF!</v>
      </c>
    </row>
    <row r="700" spans="2:18">
      <c r="B700" s="5">
        <v>24.3</v>
      </c>
      <c r="C700" s="5">
        <v>24300</v>
      </c>
      <c r="E700" s="5" t="s">
        <v>3828</v>
      </c>
      <c r="F700" s="13" t="e">
        <f>#REF!</f>
        <v>#REF!</v>
      </c>
      <c r="G700" s="15" t="e">
        <f>#REF!</f>
        <v>#REF!</v>
      </c>
      <c r="H700" s="16">
        <f t="shared" ref="H700:H709" si="143">(0.97*0.2+4.91*0.4+5.08*0.3)*7.2</f>
        <v>26.510400000000001</v>
      </c>
      <c r="I700" s="16"/>
      <c r="J700" s="16">
        <v>0</v>
      </c>
      <c r="K700" s="17" t="e">
        <f t="shared" si="132"/>
        <v>#REF!</v>
      </c>
      <c r="L700" s="17">
        <f t="shared" si="133"/>
        <v>26.510400000000001</v>
      </c>
      <c r="M700" s="18" t="e">
        <f t="shared" si="134"/>
        <v>#REF!</v>
      </c>
      <c r="N700" s="18">
        <f t="shared" si="135"/>
        <v>70</v>
      </c>
      <c r="O700" s="19">
        <v>58</v>
      </c>
      <c r="P700" s="19">
        <v>70</v>
      </c>
      <c r="Q700" s="20" t="e">
        <f t="shared" si="136"/>
        <v>#REF!</v>
      </c>
      <c r="R700" s="23" t="e">
        <f t="shared" si="137"/>
        <v>#REF!</v>
      </c>
    </row>
    <row r="701" spans="2:18">
      <c r="B701" s="5">
        <v>24.4</v>
      </c>
      <c r="C701" s="5">
        <v>24400</v>
      </c>
      <c r="E701" s="5" t="s">
        <v>3828</v>
      </c>
      <c r="F701" s="13" t="e">
        <f>#REF!</f>
        <v>#REF!</v>
      </c>
      <c r="G701" s="15" t="e">
        <f>#REF!</f>
        <v>#REF!</v>
      </c>
      <c r="H701" s="16">
        <f t="shared" si="143"/>
        <v>26.510400000000001</v>
      </c>
      <c r="I701" s="16"/>
      <c r="J701" s="16">
        <v>0</v>
      </c>
      <c r="K701" s="17" t="e">
        <f t="shared" si="132"/>
        <v>#REF!</v>
      </c>
      <c r="L701" s="17">
        <f t="shared" si="133"/>
        <v>26.510400000000001</v>
      </c>
      <c r="M701" s="18" t="e">
        <f t="shared" si="134"/>
        <v>#REF!</v>
      </c>
      <c r="N701" s="18">
        <f t="shared" si="135"/>
        <v>70</v>
      </c>
      <c r="O701" s="19">
        <v>58</v>
      </c>
      <c r="P701" s="19">
        <v>70</v>
      </c>
      <c r="Q701" s="20" t="e">
        <f t="shared" si="136"/>
        <v>#REF!</v>
      </c>
      <c r="R701" s="23" t="e">
        <f t="shared" si="137"/>
        <v>#REF!</v>
      </c>
    </row>
    <row r="702" spans="2:18">
      <c r="B702" s="5">
        <v>24.5</v>
      </c>
      <c r="C702" s="5">
        <v>24500</v>
      </c>
      <c r="E702" s="5" t="s">
        <v>3828</v>
      </c>
      <c r="F702" s="13" t="e">
        <f>#REF!</f>
        <v>#REF!</v>
      </c>
      <c r="G702" s="15" t="e">
        <f>#REF!</f>
        <v>#REF!</v>
      </c>
      <c r="H702" s="16">
        <f t="shared" si="143"/>
        <v>26.510400000000001</v>
      </c>
      <c r="I702" s="16"/>
      <c r="J702" s="16">
        <v>0</v>
      </c>
      <c r="K702" s="17" t="e">
        <f t="shared" si="132"/>
        <v>#REF!</v>
      </c>
      <c r="L702" s="17">
        <f t="shared" si="133"/>
        <v>26.510400000000001</v>
      </c>
      <c r="M702" s="18" t="e">
        <f t="shared" si="134"/>
        <v>#REF!</v>
      </c>
      <c r="N702" s="18">
        <f t="shared" si="135"/>
        <v>70</v>
      </c>
      <c r="O702" s="19">
        <v>58</v>
      </c>
      <c r="P702" s="19">
        <v>70</v>
      </c>
      <c r="Q702" s="20" t="e">
        <f t="shared" si="136"/>
        <v>#REF!</v>
      </c>
      <c r="R702" s="23" t="e">
        <f t="shared" si="137"/>
        <v>#REF!</v>
      </c>
    </row>
    <row r="703" spans="2:18">
      <c r="B703" s="5">
        <v>24.6</v>
      </c>
      <c r="C703" s="5">
        <v>24600</v>
      </c>
      <c r="E703" s="5" t="s">
        <v>3828</v>
      </c>
      <c r="F703" s="13" t="e">
        <f>#REF!</f>
        <v>#REF!</v>
      </c>
      <c r="G703" s="15" t="e">
        <f>#REF!</f>
        <v>#REF!</v>
      </c>
      <c r="H703" s="16">
        <f t="shared" si="143"/>
        <v>26.510400000000001</v>
      </c>
      <c r="I703" s="16"/>
      <c r="J703" s="16">
        <v>0</v>
      </c>
      <c r="K703" s="17" t="e">
        <f t="shared" si="132"/>
        <v>#REF!</v>
      </c>
      <c r="L703" s="17">
        <f t="shared" si="133"/>
        <v>26.510400000000001</v>
      </c>
      <c r="M703" s="18" t="e">
        <f t="shared" si="134"/>
        <v>#REF!</v>
      </c>
      <c r="N703" s="18">
        <f t="shared" si="135"/>
        <v>70</v>
      </c>
      <c r="O703" s="19">
        <v>58</v>
      </c>
      <c r="P703" s="19">
        <v>70</v>
      </c>
      <c r="Q703" s="20" t="e">
        <f t="shared" si="136"/>
        <v>#REF!</v>
      </c>
      <c r="R703" s="23" t="e">
        <f t="shared" si="137"/>
        <v>#REF!</v>
      </c>
    </row>
    <row r="704" spans="2:18">
      <c r="B704" s="5">
        <v>24.7</v>
      </c>
      <c r="C704" s="5">
        <v>24700</v>
      </c>
      <c r="E704" s="5" t="s">
        <v>3828</v>
      </c>
      <c r="F704" s="13" t="e">
        <f>#REF!</f>
        <v>#REF!</v>
      </c>
      <c r="G704" s="15" t="e">
        <f>#REF!</f>
        <v>#REF!</v>
      </c>
      <c r="H704" s="16">
        <f t="shared" si="143"/>
        <v>26.510400000000001</v>
      </c>
      <c r="I704" s="16"/>
      <c r="J704" s="16">
        <v>0</v>
      </c>
      <c r="K704" s="17" t="e">
        <f t="shared" si="132"/>
        <v>#REF!</v>
      </c>
      <c r="L704" s="17">
        <f t="shared" si="133"/>
        <v>26.510400000000001</v>
      </c>
      <c r="M704" s="18" t="e">
        <f t="shared" si="134"/>
        <v>#REF!</v>
      </c>
      <c r="N704" s="18">
        <f t="shared" si="135"/>
        <v>70</v>
      </c>
      <c r="O704" s="19">
        <v>58</v>
      </c>
      <c r="P704" s="19">
        <v>70</v>
      </c>
      <c r="Q704" s="20" t="e">
        <f t="shared" si="136"/>
        <v>#REF!</v>
      </c>
      <c r="R704" s="23" t="e">
        <f t="shared" si="137"/>
        <v>#REF!</v>
      </c>
    </row>
    <row r="705" spans="2:18">
      <c r="B705" s="5">
        <v>24.8</v>
      </c>
      <c r="C705" s="5">
        <v>24800</v>
      </c>
      <c r="E705" s="5" t="s">
        <v>3828</v>
      </c>
      <c r="F705" s="13" t="e">
        <f>#REF!</f>
        <v>#REF!</v>
      </c>
      <c r="G705" s="15" t="e">
        <f>#REF!</f>
        <v>#REF!</v>
      </c>
      <c r="H705" s="16">
        <f t="shared" si="143"/>
        <v>26.510400000000001</v>
      </c>
      <c r="I705" s="16"/>
      <c r="J705" s="16">
        <v>0</v>
      </c>
      <c r="K705" s="17" t="e">
        <f t="shared" si="132"/>
        <v>#REF!</v>
      </c>
      <c r="L705" s="17">
        <f t="shared" si="133"/>
        <v>26.510400000000001</v>
      </c>
      <c r="M705" s="18" t="e">
        <f t="shared" si="134"/>
        <v>#REF!</v>
      </c>
      <c r="N705" s="18">
        <f t="shared" si="135"/>
        <v>70</v>
      </c>
      <c r="O705" s="19">
        <v>58</v>
      </c>
      <c r="P705" s="19">
        <v>70</v>
      </c>
      <c r="Q705" s="20" t="e">
        <f t="shared" si="136"/>
        <v>#REF!</v>
      </c>
      <c r="R705" s="23" t="e">
        <f t="shared" si="137"/>
        <v>#REF!</v>
      </c>
    </row>
    <row r="706" spans="2:18">
      <c r="B706" s="5">
        <v>24.9</v>
      </c>
      <c r="C706" s="5">
        <v>24900</v>
      </c>
      <c r="E706" s="5" t="s">
        <v>3828</v>
      </c>
      <c r="F706" s="13" t="e">
        <f>#REF!</f>
        <v>#REF!</v>
      </c>
      <c r="G706" s="15" t="e">
        <f>#REF!</f>
        <v>#REF!</v>
      </c>
      <c r="H706" s="16">
        <f t="shared" si="143"/>
        <v>26.510400000000001</v>
      </c>
      <c r="I706" s="16"/>
      <c r="J706" s="16">
        <v>0</v>
      </c>
      <c r="K706" s="17" t="e">
        <f t="shared" si="132"/>
        <v>#REF!</v>
      </c>
      <c r="L706" s="17">
        <f t="shared" si="133"/>
        <v>26.510400000000001</v>
      </c>
      <c r="M706" s="18" t="e">
        <f t="shared" si="134"/>
        <v>#REF!</v>
      </c>
      <c r="N706" s="18">
        <f t="shared" si="135"/>
        <v>70</v>
      </c>
      <c r="O706" s="19">
        <v>58</v>
      </c>
      <c r="P706" s="19">
        <v>70</v>
      </c>
      <c r="Q706" s="20" t="e">
        <f t="shared" si="136"/>
        <v>#REF!</v>
      </c>
      <c r="R706" s="23" t="e">
        <f t="shared" si="137"/>
        <v>#REF!</v>
      </c>
    </row>
    <row r="707" spans="2:18">
      <c r="B707" s="5">
        <v>25</v>
      </c>
      <c r="C707" s="5">
        <v>25000</v>
      </c>
      <c r="E707" s="5" t="s">
        <v>3828</v>
      </c>
      <c r="F707" s="13" t="e">
        <f>#REF!</f>
        <v>#REF!</v>
      </c>
      <c r="G707" s="15" t="e">
        <f>#REF!</f>
        <v>#REF!</v>
      </c>
      <c r="H707" s="16">
        <f t="shared" si="143"/>
        <v>26.510400000000001</v>
      </c>
      <c r="I707" s="16"/>
      <c r="J707" s="16">
        <v>0</v>
      </c>
      <c r="K707" s="17" t="e">
        <f t="shared" si="132"/>
        <v>#REF!</v>
      </c>
      <c r="L707" s="17">
        <f t="shared" si="133"/>
        <v>26.510400000000001</v>
      </c>
      <c r="M707" s="18" t="e">
        <f t="shared" si="134"/>
        <v>#REF!</v>
      </c>
      <c r="N707" s="18">
        <f t="shared" si="135"/>
        <v>70</v>
      </c>
      <c r="O707" s="19">
        <v>58</v>
      </c>
      <c r="P707" s="19">
        <v>70</v>
      </c>
      <c r="Q707" s="20" t="e">
        <f t="shared" si="136"/>
        <v>#REF!</v>
      </c>
      <c r="R707" s="23" t="e">
        <f t="shared" si="137"/>
        <v>#REF!</v>
      </c>
    </row>
    <row r="708" spans="2:18">
      <c r="B708" s="5">
        <v>25.1</v>
      </c>
      <c r="C708" s="5">
        <v>25100</v>
      </c>
      <c r="E708" s="5" t="s">
        <v>3828</v>
      </c>
      <c r="F708" s="13" t="e">
        <f>#REF!</f>
        <v>#REF!</v>
      </c>
      <c r="G708" s="15" t="e">
        <f>#REF!</f>
        <v>#REF!</v>
      </c>
      <c r="H708" s="16">
        <f t="shared" si="143"/>
        <v>26.510400000000001</v>
      </c>
      <c r="I708" s="16"/>
      <c r="J708" s="16">
        <v>0</v>
      </c>
      <c r="K708" s="17" t="e">
        <f t="shared" si="132"/>
        <v>#REF!</v>
      </c>
      <c r="L708" s="17">
        <f t="shared" si="133"/>
        <v>26.510400000000001</v>
      </c>
      <c r="M708" s="18" t="e">
        <f t="shared" si="134"/>
        <v>#REF!</v>
      </c>
      <c r="N708" s="18">
        <f t="shared" si="135"/>
        <v>70</v>
      </c>
      <c r="O708" s="19">
        <v>58</v>
      </c>
      <c r="P708" s="19">
        <v>70</v>
      </c>
      <c r="Q708" s="20" t="e">
        <f t="shared" si="136"/>
        <v>#REF!</v>
      </c>
      <c r="R708" s="23" t="e">
        <f t="shared" si="137"/>
        <v>#REF!</v>
      </c>
    </row>
    <row r="709" spans="2:18">
      <c r="B709" s="5">
        <v>25.2</v>
      </c>
      <c r="C709" s="5">
        <v>25200</v>
      </c>
      <c r="E709" s="5" t="s">
        <v>3828</v>
      </c>
      <c r="F709" s="13" t="e">
        <f>#REF!</f>
        <v>#REF!</v>
      </c>
      <c r="G709" s="15" t="e">
        <f>#REF!</f>
        <v>#REF!</v>
      </c>
      <c r="H709" s="16">
        <f t="shared" si="143"/>
        <v>26.510400000000001</v>
      </c>
      <c r="I709" s="16"/>
      <c r="J709" s="16">
        <v>0</v>
      </c>
      <c r="K709" s="17" t="e">
        <f t="shared" si="132"/>
        <v>#REF!</v>
      </c>
      <c r="L709" s="17">
        <f t="shared" si="133"/>
        <v>26.510400000000001</v>
      </c>
      <c r="M709" s="18" t="e">
        <f t="shared" si="134"/>
        <v>#REF!</v>
      </c>
      <c r="N709" s="18">
        <f t="shared" si="135"/>
        <v>70</v>
      </c>
      <c r="O709" s="19">
        <v>58</v>
      </c>
      <c r="P709" s="19">
        <v>70</v>
      </c>
      <c r="Q709" s="20" t="e">
        <f t="shared" si="136"/>
        <v>#REF!</v>
      </c>
      <c r="R709" s="23" t="e">
        <f t="shared" si="137"/>
        <v>#REF!</v>
      </c>
    </row>
    <row r="710" spans="2:18">
      <c r="B710" s="5">
        <v>25.3</v>
      </c>
      <c r="C710" s="5">
        <v>25300</v>
      </c>
      <c r="E710" s="5" t="s">
        <v>3828</v>
      </c>
      <c r="F710" s="13" t="e">
        <f>#REF!</f>
        <v>#REF!</v>
      </c>
      <c r="G710" s="15" t="e">
        <f>#REF!</f>
        <v>#REF!</v>
      </c>
      <c r="H710" s="16">
        <f t="shared" ref="H710:H719" si="144">(0.97*0.2+4.91*0.4+5.08*0.3)*7.2</f>
        <v>26.510400000000001</v>
      </c>
      <c r="I710" s="16"/>
      <c r="J710" s="16">
        <v>0</v>
      </c>
      <c r="K710" s="17" t="e">
        <f t="shared" si="132"/>
        <v>#REF!</v>
      </c>
      <c r="L710" s="17">
        <f t="shared" si="133"/>
        <v>26.510400000000001</v>
      </c>
      <c r="M710" s="18" t="e">
        <f t="shared" si="134"/>
        <v>#REF!</v>
      </c>
      <c r="N710" s="18">
        <f t="shared" si="135"/>
        <v>70</v>
      </c>
      <c r="O710" s="19">
        <v>58</v>
      </c>
      <c r="P710" s="19">
        <v>70</v>
      </c>
      <c r="Q710" s="20" t="e">
        <f t="shared" si="136"/>
        <v>#REF!</v>
      </c>
      <c r="R710" s="23" t="e">
        <f t="shared" si="137"/>
        <v>#REF!</v>
      </c>
    </row>
    <row r="711" spans="2:18">
      <c r="B711" s="5">
        <v>25.4</v>
      </c>
      <c r="C711" s="5">
        <v>25400</v>
      </c>
      <c r="E711" s="5" t="s">
        <v>3828</v>
      </c>
      <c r="F711" s="13" t="e">
        <f>#REF!</f>
        <v>#REF!</v>
      </c>
      <c r="G711" s="15" t="e">
        <f>#REF!</f>
        <v>#REF!</v>
      </c>
      <c r="H711" s="16">
        <f t="shared" si="144"/>
        <v>26.510400000000001</v>
      </c>
      <c r="I711" s="16"/>
      <c r="J711" s="16">
        <v>0</v>
      </c>
      <c r="K711" s="17" t="e">
        <f t="shared" ref="K711:K757" si="145">F711+G711</f>
        <v>#REF!</v>
      </c>
      <c r="L711" s="17">
        <f t="shared" ref="L711:L757" si="146">H711+I711+J711</f>
        <v>26.510400000000001</v>
      </c>
      <c r="M711" s="18" t="e">
        <f t="shared" ref="M711:M757" si="147">IF(B711&gt;0.05,((F711+G711)*B711+L711-N711)/B711,((F711+G711)*0.05+L711-N711)/0.05)</f>
        <v>#REF!</v>
      </c>
      <c r="N711" s="18">
        <f t="shared" ref="N711:N757" si="148">P711</f>
        <v>70</v>
      </c>
      <c r="O711" s="19">
        <v>58</v>
      </c>
      <c r="P711" s="19">
        <v>70</v>
      </c>
      <c r="Q711" s="20" t="e">
        <f t="shared" ref="Q711:Q757" si="149">IF(B711&gt;0.05,(O711-K711)*B711+P711-L711,(O711-K711)*0.05+P711-L711)</f>
        <v>#REF!</v>
      </c>
      <c r="R711" s="23" t="e">
        <f t="shared" ref="R711:R757" si="150">IF(B711&gt;0.05,Q711/(K711*B711+L711),Q711/(K711*0.05+L711))</f>
        <v>#REF!</v>
      </c>
    </row>
    <row r="712" spans="2:18">
      <c r="B712" s="5">
        <v>25.5</v>
      </c>
      <c r="C712" s="5">
        <v>25500</v>
      </c>
      <c r="E712" s="5" t="s">
        <v>3828</v>
      </c>
      <c r="F712" s="13" t="e">
        <f>#REF!</f>
        <v>#REF!</v>
      </c>
      <c r="G712" s="15" t="e">
        <f>#REF!</f>
        <v>#REF!</v>
      </c>
      <c r="H712" s="16">
        <f t="shared" si="144"/>
        <v>26.510400000000001</v>
      </c>
      <c r="I712" s="16"/>
      <c r="J712" s="16">
        <v>0</v>
      </c>
      <c r="K712" s="17" t="e">
        <f t="shared" si="145"/>
        <v>#REF!</v>
      </c>
      <c r="L712" s="17">
        <f t="shared" si="146"/>
        <v>26.510400000000001</v>
      </c>
      <c r="M712" s="18" t="e">
        <f t="shared" si="147"/>
        <v>#REF!</v>
      </c>
      <c r="N712" s="18">
        <f t="shared" si="148"/>
        <v>70</v>
      </c>
      <c r="O712" s="19">
        <v>58</v>
      </c>
      <c r="P712" s="19">
        <v>70</v>
      </c>
      <c r="Q712" s="20" t="e">
        <f t="shared" si="149"/>
        <v>#REF!</v>
      </c>
      <c r="R712" s="23" t="e">
        <f t="shared" si="150"/>
        <v>#REF!</v>
      </c>
    </row>
    <row r="713" spans="2:18">
      <c r="B713" s="5">
        <v>25.6</v>
      </c>
      <c r="C713" s="5">
        <v>25600</v>
      </c>
      <c r="E713" s="5" t="s">
        <v>3828</v>
      </c>
      <c r="F713" s="13" t="e">
        <f>#REF!</f>
        <v>#REF!</v>
      </c>
      <c r="G713" s="15" t="e">
        <f>#REF!</f>
        <v>#REF!</v>
      </c>
      <c r="H713" s="16">
        <f t="shared" si="144"/>
        <v>26.510400000000001</v>
      </c>
      <c r="I713" s="16"/>
      <c r="J713" s="16">
        <v>0</v>
      </c>
      <c r="K713" s="17" t="e">
        <f t="shared" si="145"/>
        <v>#REF!</v>
      </c>
      <c r="L713" s="17">
        <f t="shared" si="146"/>
        <v>26.510400000000001</v>
      </c>
      <c r="M713" s="18" t="e">
        <f t="shared" si="147"/>
        <v>#REF!</v>
      </c>
      <c r="N713" s="18">
        <f t="shared" si="148"/>
        <v>70</v>
      </c>
      <c r="O713" s="19">
        <v>58</v>
      </c>
      <c r="P713" s="19">
        <v>70</v>
      </c>
      <c r="Q713" s="20" t="e">
        <f t="shared" si="149"/>
        <v>#REF!</v>
      </c>
      <c r="R713" s="23" t="e">
        <f t="shared" si="150"/>
        <v>#REF!</v>
      </c>
    </row>
    <row r="714" spans="2:18">
      <c r="B714" s="5">
        <v>25.7</v>
      </c>
      <c r="C714" s="5">
        <v>25700</v>
      </c>
      <c r="E714" s="5" t="s">
        <v>3828</v>
      </c>
      <c r="F714" s="13" t="e">
        <f>#REF!</f>
        <v>#REF!</v>
      </c>
      <c r="G714" s="15" t="e">
        <f>#REF!</f>
        <v>#REF!</v>
      </c>
      <c r="H714" s="16">
        <f t="shared" si="144"/>
        <v>26.510400000000001</v>
      </c>
      <c r="I714" s="16"/>
      <c r="J714" s="16">
        <v>0</v>
      </c>
      <c r="K714" s="17" t="e">
        <f t="shared" si="145"/>
        <v>#REF!</v>
      </c>
      <c r="L714" s="17">
        <f t="shared" si="146"/>
        <v>26.510400000000001</v>
      </c>
      <c r="M714" s="18" t="e">
        <f t="shared" si="147"/>
        <v>#REF!</v>
      </c>
      <c r="N714" s="18">
        <f t="shared" si="148"/>
        <v>70</v>
      </c>
      <c r="O714" s="19">
        <v>58</v>
      </c>
      <c r="P714" s="19">
        <v>70</v>
      </c>
      <c r="Q714" s="20" t="e">
        <f t="shared" si="149"/>
        <v>#REF!</v>
      </c>
      <c r="R714" s="23" t="e">
        <f t="shared" si="150"/>
        <v>#REF!</v>
      </c>
    </row>
    <row r="715" spans="2:18">
      <c r="B715" s="5">
        <v>25.8</v>
      </c>
      <c r="C715" s="5">
        <v>25800</v>
      </c>
      <c r="E715" s="5" t="s">
        <v>3828</v>
      </c>
      <c r="F715" s="13" t="e">
        <f>#REF!</f>
        <v>#REF!</v>
      </c>
      <c r="G715" s="15" t="e">
        <f>#REF!</f>
        <v>#REF!</v>
      </c>
      <c r="H715" s="16">
        <f t="shared" si="144"/>
        <v>26.510400000000001</v>
      </c>
      <c r="I715" s="16"/>
      <c r="J715" s="16">
        <v>0</v>
      </c>
      <c r="K715" s="17" t="e">
        <f t="shared" si="145"/>
        <v>#REF!</v>
      </c>
      <c r="L715" s="17">
        <f t="shared" si="146"/>
        <v>26.510400000000001</v>
      </c>
      <c r="M715" s="18" t="e">
        <f t="shared" si="147"/>
        <v>#REF!</v>
      </c>
      <c r="N715" s="18">
        <f t="shared" si="148"/>
        <v>70</v>
      </c>
      <c r="O715" s="19">
        <v>58</v>
      </c>
      <c r="P715" s="19">
        <v>70</v>
      </c>
      <c r="Q715" s="20" t="e">
        <f t="shared" si="149"/>
        <v>#REF!</v>
      </c>
      <c r="R715" s="23" t="e">
        <f t="shared" si="150"/>
        <v>#REF!</v>
      </c>
    </row>
    <row r="716" spans="2:18">
      <c r="B716" s="5">
        <v>25.9</v>
      </c>
      <c r="C716" s="5">
        <v>25900</v>
      </c>
      <c r="E716" s="5" t="s">
        <v>3828</v>
      </c>
      <c r="F716" s="13" t="e">
        <f>#REF!</f>
        <v>#REF!</v>
      </c>
      <c r="G716" s="15" t="e">
        <f>#REF!</f>
        <v>#REF!</v>
      </c>
      <c r="H716" s="16">
        <f t="shared" si="144"/>
        <v>26.510400000000001</v>
      </c>
      <c r="I716" s="16"/>
      <c r="J716" s="16">
        <v>0</v>
      </c>
      <c r="K716" s="17" t="e">
        <f t="shared" si="145"/>
        <v>#REF!</v>
      </c>
      <c r="L716" s="17">
        <f t="shared" si="146"/>
        <v>26.510400000000001</v>
      </c>
      <c r="M716" s="18" t="e">
        <f t="shared" si="147"/>
        <v>#REF!</v>
      </c>
      <c r="N716" s="18">
        <f t="shared" si="148"/>
        <v>70</v>
      </c>
      <c r="O716" s="19">
        <v>58</v>
      </c>
      <c r="P716" s="19">
        <v>70</v>
      </c>
      <c r="Q716" s="20" t="e">
        <f t="shared" si="149"/>
        <v>#REF!</v>
      </c>
      <c r="R716" s="23" t="e">
        <f t="shared" si="150"/>
        <v>#REF!</v>
      </c>
    </row>
    <row r="717" spans="2:18">
      <c r="B717" s="5">
        <v>26</v>
      </c>
      <c r="C717" s="5">
        <v>26000</v>
      </c>
      <c r="E717" s="5" t="s">
        <v>3828</v>
      </c>
      <c r="F717" s="13" t="e">
        <f>#REF!</f>
        <v>#REF!</v>
      </c>
      <c r="G717" s="15" t="e">
        <f>#REF!</f>
        <v>#REF!</v>
      </c>
      <c r="H717" s="16">
        <f t="shared" si="144"/>
        <v>26.510400000000001</v>
      </c>
      <c r="I717" s="16"/>
      <c r="J717" s="16">
        <v>0</v>
      </c>
      <c r="K717" s="17" t="e">
        <f t="shared" si="145"/>
        <v>#REF!</v>
      </c>
      <c r="L717" s="17">
        <f t="shared" si="146"/>
        <v>26.510400000000001</v>
      </c>
      <c r="M717" s="18" t="e">
        <f t="shared" si="147"/>
        <v>#REF!</v>
      </c>
      <c r="N717" s="18">
        <f t="shared" si="148"/>
        <v>70</v>
      </c>
      <c r="O717" s="19">
        <v>58</v>
      </c>
      <c r="P717" s="19">
        <v>70</v>
      </c>
      <c r="Q717" s="20" t="e">
        <f t="shared" si="149"/>
        <v>#REF!</v>
      </c>
      <c r="R717" s="23" t="e">
        <f t="shared" si="150"/>
        <v>#REF!</v>
      </c>
    </row>
    <row r="718" spans="2:18">
      <c r="B718" s="5">
        <v>26.1</v>
      </c>
      <c r="C718" s="5">
        <v>26100</v>
      </c>
      <c r="E718" s="5" t="s">
        <v>3828</v>
      </c>
      <c r="F718" s="13" t="e">
        <f>#REF!</f>
        <v>#REF!</v>
      </c>
      <c r="G718" s="15" t="e">
        <f>#REF!</f>
        <v>#REF!</v>
      </c>
      <c r="H718" s="16">
        <f t="shared" si="144"/>
        <v>26.510400000000001</v>
      </c>
      <c r="I718" s="16"/>
      <c r="J718" s="16">
        <v>0</v>
      </c>
      <c r="K718" s="17" t="e">
        <f t="shared" si="145"/>
        <v>#REF!</v>
      </c>
      <c r="L718" s="17">
        <f t="shared" si="146"/>
        <v>26.510400000000001</v>
      </c>
      <c r="M718" s="18" t="e">
        <f t="shared" si="147"/>
        <v>#REF!</v>
      </c>
      <c r="N718" s="18">
        <f t="shared" si="148"/>
        <v>70</v>
      </c>
      <c r="O718" s="19">
        <v>58</v>
      </c>
      <c r="P718" s="19">
        <v>70</v>
      </c>
      <c r="Q718" s="20" t="e">
        <f t="shared" si="149"/>
        <v>#REF!</v>
      </c>
      <c r="R718" s="23" t="e">
        <f t="shared" si="150"/>
        <v>#REF!</v>
      </c>
    </row>
    <row r="719" spans="2:18">
      <c r="B719" s="5">
        <v>26.2</v>
      </c>
      <c r="C719" s="5">
        <v>26200</v>
      </c>
      <c r="E719" s="5" t="s">
        <v>3828</v>
      </c>
      <c r="F719" s="13" t="e">
        <f>#REF!</f>
        <v>#REF!</v>
      </c>
      <c r="G719" s="15" t="e">
        <f>#REF!</f>
        <v>#REF!</v>
      </c>
      <c r="H719" s="16">
        <f t="shared" si="144"/>
        <v>26.510400000000001</v>
      </c>
      <c r="I719" s="16"/>
      <c r="J719" s="16">
        <v>0</v>
      </c>
      <c r="K719" s="17" t="e">
        <f t="shared" si="145"/>
        <v>#REF!</v>
      </c>
      <c r="L719" s="17">
        <f t="shared" si="146"/>
        <v>26.510400000000001</v>
      </c>
      <c r="M719" s="18" t="e">
        <f t="shared" si="147"/>
        <v>#REF!</v>
      </c>
      <c r="N719" s="18">
        <f t="shared" si="148"/>
        <v>70</v>
      </c>
      <c r="O719" s="19">
        <v>58</v>
      </c>
      <c r="P719" s="19">
        <v>70</v>
      </c>
      <c r="Q719" s="20" t="e">
        <f t="shared" si="149"/>
        <v>#REF!</v>
      </c>
      <c r="R719" s="23" t="e">
        <f t="shared" si="150"/>
        <v>#REF!</v>
      </c>
    </row>
    <row r="720" spans="2:18">
      <c r="B720" s="5">
        <v>26.3</v>
      </c>
      <c r="C720" s="5">
        <v>26300</v>
      </c>
      <c r="E720" s="5" t="s">
        <v>3828</v>
      </c>
      <c r="F720" s="13" t="e">
        <f>#REF!</f>
        <v>#REF!</v>
      </c>
      <c r="G720" s="15" t="e">
        <f>#REF!</f>
        <v>#REF!</v>
      </c>
      <c r="H720" s="16">
        <f t="shared" ref="H720:H729" si="151">(0.97*0.2+4.91*0.4+5.08*0.3)*7.2</f>
        <v>26.510400000000001</v>
      </c>
      <c r="I720" s="16"/>
      <c r="J720" s="16">
        <v>0</v>
      </c>
      <c r="K720" s="17" t="e">
        <f t="shared" si="145"/>
        <v>#REF!</v>
      </c>
      <c r="L720" s="17">
        <f t="shared" si="146"/>
        <v>26.510400000000001</v>
      </c>
      <c r="M720" s="18" t="e">
        <f t="shared" si="147"/>
        <v>#REF!</v>
      </c>
      <c r="N720" s="18">
        <f t="shared" si="148"/>
        <v>70</v>
      </c>
      <c r="O720" s="19">
        <v>58</v>
      </c>
      <c r="P720" s="19">
        <v>70</v>
      </c>
      <c r="Q720" s="20" t="e">
        <f t="shared" si="149"/>
        <v>#REF!</v>
      </c>
      <c r="R720" s="23" t="e">
        <f t="shared" si="150"/>
        <v>#REF!</v>
      </c>
    </row>
    <row r="721" spans="2:18">
      <c r="B721" s="5">
        <v>26.4</v>
      </c>
      <c r="C721" s="5">
        <v>26400</v>
      </c>
      <c r="E721" s="5" t="s">
        <v>3828</v>
      </c>
      <c r="F721" s="13" t="e">
        <f>#REF!</f>
        <v>#REF!</v>
      </c>
      <c r="G721" s="15" t="e">
        <f>#REF!</f>
        <v>#REF!</v>
      </c>
      <c r="H721" s="16">
        <f t="shared" si="151"/>
        <v>26.510400000000001</v>
      </c>
      <c r="I721" s="16"/>
      <c r="J721" s="16">
        <v>0</v>
      </c>
      <c r="K721" s="17" t="e">
        <f t="shared" si="145"/>
        <v>#REF!</v>
      </c>
      <c r="L721" s="17">
        <f t="shared" si="146"/>
        <v>26.510400000000001</v>
      </c>
      <c r="M721" s="18" t="e">
        <f t="shared" si="147"/>
        <v>#REF!</v>
      </c>
      <c r="N721" s="18">
        <f t="shared" si="148"/>
        <v>70</v>
      </c>
      <c r="O721" s="19">
        <v>58</v>
      </c>
      <c r="P721" s="19">
        <v>70</v>
      </c>
      <c r="Q721" s="20" t="e">
        <f t="shared" si="149"/>
        <v>#REF!</v>
      </c>
      <c r="R721" s="23" t="e">
        <f t="shared" si="150"/>
        <v>#REF!</v>
      </c>
    </row>
    <row r="722" spans="2:18">
      <c r="B722" s="5">
        <v>26.5</v>
      </c>
      <c r="C722" s="5">
        <v>26500</v>
      </c>
      <c r="E722" s="5" t="s">
        <v>3828</v>
      </c>
      <c r="F722" s="13" t="e">
        <f>#REF!</f>
        <v>#REF!</v>
      </c>
      <c r="G722" s="15" t="e">
        <f>#REF!</f>
        <v>#REF!</v>
      </c>
      <c r="H722" s="16">
        <f t="shared" si="151"/>
        <v>26.510400000000001</v>
      </c>
      <c r="I722" s="16"/>
      <c r="J722" s="16">
        <v>0</v>
      </c>
      <c r="K722" s="17" t="e">
        <f t="shared" si="145"/>
        <v>#REF!</v>
      </c>
      <c r="L722" s="17">
        <f t="shared" si="146"/>
        <v>26.510400000000001</v>
      </c>
      <c r="M722" s="18" t="e">
        <f t="shared" si="147"/>
        <v>#REF!</v>
      </c>
      <c r="N722" s="18">
        <f t="shared" si="148"/>
        <v>70</v>
      </c>
      <c r="O722" s="19">
        <v>58</v>
      </c>
      <c r="P722" s="19">
        <v>70</v>
      </c>
      <c r="Q722" s="20" t="e">
        <f t="shared" si="149"/>
        <v>#REF!</v>
      </c>
      <c r="R722" s="23" t="e">
        <f t="shared" si="150"/>
        <v>#REF!</v>
      </c>
    </row>
    <row r="723" spans="2:18">
      <c r="B723" s="5">
        <v>26.6</v>
      </c>
      <c r="C723" s="5">
        <v>26600</v>
      </c>
      <c r="E723" s="5" t="s">
        <v>3828</v>
      </c>
      <c r="F723" s="13" t="e">
        <f>#REF!</f>
        <v>#REF!</v>
      </c>
      <c r="G723" s="15" t="e">
        <f>#REF!</f>
        <v>#REF!</v>
      </c>
      <c r="H723" s="16">
        <f t="shared" si="151"/>
        <v>26.510400000000001</v>
      </c>
      <c r="I723" s="16"/>
      <c r="J723" s="16">
        <v>0</v>
      </c>
      <c r="K723" s="17" t="e">
        <f t="shared" si="145"/>
        <v>#REF!</v>
      </c>
      <c r="L723" s="17">
        <f t="shared" si="146"/>
        <v>26.510400000000001</v>
      </c>
      <c r="M723" s="18" t="e">
        <f t="shared" si="147"/>
        <v>#REF!</v>
      </c>
      <c r="N723" s="18">
        <f t="shared" si="148"/>
        <v>70</v>
      </c>
      <c r="O723" s="19">
        <v>58</v>
      </c>
      <c r="P723" s="19">
        <v>70</v>
      </c>
      <c r="Q723" s="20" t="e">
        <f t="shared" si="149"/>
        <v>#REF!</v>
      </c>
      <c r="R723" s="23" t="e">
        <f t="shared" si="150"/>
        <v>#REF!</v>
      </c>
    </row>
    <row r="724" spans="2:18">
      <c r="B724" s="5">
        <v>26.7</v>
      </c>
      <c r="C724" s="5">
        <v>26700</v>
      </c>
      <c r="E724" s="5" t="s">
        <v>3828</v>
      </c>
      <c r="F724" s="13" t="e">
        <f>#REF!</f>
        <v>#REF!</v>
      </c>
      <c r="G724" s="15" t="e">
        <f>#REF!</f>
        <v>#REF!</v>
      </c>
      <c r="H724" s="16">
        <f t="shared" si="151"/>
        <v>26.510400000000001</v>
      </c>
      <c r="I724" s="16"/>
      <c r="J724" s="16">
        <v>0</v>
      </c>
      <c r="K724" s="17" t="e">
        <f t="shared" si="145"/>
        <v>#REF!</v>
      </c>
      <c r="L724" s="17">
        <f t="shared" si="146"/>
        <v>26.510400000000001</v>
      </c>
      <c r="M724" s="18" t="e">
        <f t="shared" si="147"/>
        <v>#REF!</v>
      </c>
      <c r="N724" s="18">
        <f t="shared" si="148"/>
        <v>70</v>
      </c>
      <c r="O724" s="19">
        <v>58</v>
      </c>
      <c r="P724" s="19">
        <v>70</v>
      </c>
      <c r="Q724" s="20" t="e">
        <f t="shared" si="149"/>
        <v>#REF!</v>
      </c>
      <c r="R724" s="23" t="e">
        <f t="shared" si="150"/>
        <v>#REF!</v>
      </c>
    </row>
    <row r="725" spans="2:18">
      <c r="B725" s="5">
        <v>26.8</v>
      </c>
      <c r="C725" s="5">
        <v>26800</v>
      </c>
      <c r="E725" s="5" t="s">
        <v>3828</v>
      </c>
      <c r="F725" s="13" t="e">
        <f>#REF!</f>
        <v>#REF!</v>
      </c>
      <c r="G725" s="15" t="e">
        <f>#REF!</f>
        <v>#REF!</v>
      </c>
      <c r="H725" s="16">
        <f t="shared" si="151"/>
        <v>26.510400000000001</v>
      </c>
      <c r="I725" s="16"/>
      <c r="J725" s="16">
        <v>0</v>
      </c>
      <c r="K725" s="17" t="e">
        <f t="shared" si="145"/>
        <v>#REF!</v>
      </c>
      <c r="L725" s="17">
        <f t="shared" si="146"/>
        <v>26.510400000000001</v>
      </c>
      <c r="M725" s="18" t="e">
        <f t="shared" si="147"/>
        <v>#REF!</v>
      </c>
      <c r="N725" s="18">
        <f t="shared" si="148"/>
        <v>70</v>
      </c>
      <c r="O725" s="19">
        <v>58</v>
      </c>
      <c r="P725" s="19">
        <v>70</v>
      </c>
      <c r="Q725" s="20" t="e">
        <f t="shared" si="149"/>
        <v>#REF!</v>
      </c>
      <c r="R725" s="23" t="e">
        <f t="shared" si="150"/>
        <v>#REF!</v>
      </c>
    </row>
    <row r="726" spans="2:18">
      <c r="B726" s="5">
        <v>26.9</v>
      </c>
      <c r="C726" s="5">
        <v>26900</v>
      </c>
      <c r="E726" s="5" t="s">
        <v>3828</v>
      </c>
      <c r="F726" s="13" t="e">
        <f>#REF!</f>
        <v>#REF!</v>
      </c>
      <c r="G726" s="15" t="e">
        <f>#REF!</f>
        <v>#REF!</v>
      </c>
      <c r="H726" s="16">
        <f t="shared" si="151"/>
        <v>26.510400000000001</v>
      </c>
      <c r="I726" s="16"/>
      <c r="J726" s="16">
        <v>0</v>
      </c>
      <c r="K726" s="17" t="e">
        <f t="shared" si="145"/>
        <v>#REF!</v>
      </c>
      <c r="L726" s="17">
        <f t="shared" si="146"/>
        <v>26.510400000000001</v>
      </c>
      <c r="M726" s="18" t="e">
        <f t="shared" si="147"/>
        <v>#REF!</v>
      </c>
      <c r="N726" s="18">
        <f t="shared" si="148"/>
        <v>70</v>
      </c>
      <c r="O726" s="19">
        <v>58</v>
      </c>
      <c r="P726" s="19">
        <v>70</v>
      </c>
      <c r="Q726" s="20" t="e">
        <f t="shared" si="149"/>
        <v>#REF!</v>
      </c>
      <c r="R726" s="23" t="e">
        <f t="shared" si="150"/>
        <v>#REF!</v>
      </c>
    </row>
    <row r="727" spans="2:18">
      <c r="B727" s="5">
        <v>27</v>
      </c>
      <c r="C727" s="5">
        <v>27000</v>
      </c>
      <c r="E727" s="5" t="s">
        <v>3828</v>
      </c>
      <c r="F727" s="13" t="e">
        <f>#REF!</f>
        <v>#REF!</v>
      </c>
      <c r="G727" s="15" t="e">
        <f>#REF!</f>
        <v>#REF!</v>
      </c>
      <c r="H727" s="16">
        <f t="shared" si="151"/>
        <v>26.510400000000001</v>
      </c>
      <c r="I727" s="16"/>
      <c r="J727" s="16">
        <v>0</v>
      </c>
      <c r="K727" s="17" t="e">
        <f t="shared" si="145"/>
        <v>#REF!</v>
      </c>
      <c r="L727" s="17">
        <f t="shared" si="146"/>
        <v>26.510400000000001</v>
      </c>
      <c r="M727" s="18" t="e">
        <f t="shared" si="147"/>
        <v>#REF!</v>
      </c>
      <c r="N727" s="18">
        <f t="shared" si="148"/>
        <v>70</v>
      </c>
      <c r="O727" s="19">
        <v>58</v>
      </c>
      <c r="P727" s="19">
        <v>70</v>
      </c>
      <c r="Q727" s="20" t="e">
        <f t="shared" si="149"/>
        <v>#REF!</v>
      </c>
      <c r="R727" s="23" t="e">
        <f t="shared" si="150"/>
        <v>#REF!</v>
      </c>
    </row>
    <row r="728" spans="2:18">
      <c r="B728" s="5">
        <v>27.1</v>
      </c>
      <c r="C728" s="5">
        <v>27100</v>
      </c>
      <c r="E728" s="5" t="s">
        <v>3828</v>
      </c>
      <c r="F728" s="13" t="e">
        <f>#REF!</f>
        <v>#REF!</v>
      </c>
      <c r="G728" s="15" t="e">
        <f>#REF!</f>
        <v>#REF!</v>
      </c>
      <c r="H728" s="16">
        <f t="shared" si="151"/>
        <v>26.510400000000001</v>
      </c>
      <c r="I728" s="16"/>
      <c r="J728" s="16">
        <v>0</v>
      </c>
      <c r="K728" s="17" t="e">
        <f t="shared" si="145"/>
        <v>#REF!</v>
      </c>
      <c r="L728" s="17">
        <f t="shared" si="146"/>
        <v>26.510400000000001</v>
      </c>
      <c r="M728" s="18" t="e">
        <f t="shared" si="147"/>
        <v>#REF!</v>
      </c>
      <c r="N728" s="18">
        <f t="shared" si="148"/>
        <v>70</v>
      </c>
      <c r="O728" s="19">
        <v>58</v>
      </c>
      <c r="P728" s="19">
        <v>70</v>
      </c>
      <c r="Q728" s="20" t="e">
        <f t="shared" si="149"/>
        <v>#REF!</v>
      </c>
      <c r="R728" s="23" t="e">
        <f t="shared" si="150"/>
        <v>#REF!</v>
      </c>
    </row>
    <row r="729" spans="2:18">
      <c r="B729" s="5">
        <v>27.2</v>
      </c>
      <c r="C729" s="5">
        <v>27200</v>
      </c>
      <c r="E729" s="5" t="s">
        <v>3828</v>
      </c>
      <c r="F729" s="13" t="e">
        <f>#REF!</f>
        <v>#REF!</v>
      </c>
      <c r="G729" s="15" t="e">
        <f>#REF!</f>
        <v>#REF!</v>
      </c>
      <c r="H729" s="16">
        <f t="shared" si="151"/>
        <v>26.510400000000001</v>
      </c>
      <c r="I729" s="16"/>
      <c r="J729" s="16">
        <v>0</v>
      </c>
      <c r="K729" s="17" t="e">
        <f t="shared" si="145"/>
        <v>#REF!</v>
      </c>
      <c r="L729" s="17">
        <f t="shared" si="146"/>
        <v>26.510400000000001</v>
      </c>
      <c r="M729" s="18" t="e">
        <f t="shared" si="147"/>
        <v>#REF!</v>
      </c>
      <c r="N729" s="18">
        <f t="shared" si="148"/>
        <v>70</v>
      </c>
      <c r="O729" s="19">
        <v>58</v>
      </c>
      <c r="P729" s="19">
        <v>70</v>
      </c>
      <c r="Q729" s="20" t="e">
        <f t="shared" si="149"/>
        <v>#REF!</v>
      </c>
      <c r="R729" s="23" t="e">
        <f t="shared" si="150"/>
        <v>#REF!</v>
      </c>
    </row>
    <row r="730" spans="2:18">
      <c r="B730" s="5">
        <v>27.3</v>
      </c>
      <c r="C730" s="5">
        <v>27300</v>
      </c>
      <c r="E730" s="5" t="s">
        <v>3828</v>
      </c>
      <c r="F730" s="13" t="e">
        <f>#REF!</f>
        <v>#REF!</v>
      </c>
      <c r="G730" s="15" t="e">
        <f>#REF!</f>
        <v>#REF!</v>
      </c>
      <c r="H730" s="16">
        <f t="shared" ref="H730:H739" si="152">(0.97*0.2+4.91*0.4+5.08*0.3)*7.2</f>
        <v>26.510400000000001</v>
      </c>
      <c r="I730" s="16"/>
      <c r="J730" s="16">
        <v>0</v>
      </c>
      <c r="K730" s="17" t="e">
        <f t="shared" si="145"/>
        <v>#REF!</v>
      </c>
      <c r="L730" s="17">
        <f t="shared" si="146"/>
        <v>26.510400000000001</v>
      </c>
      <c r="M730" s="18" t="e">
        <f t="shared" si="147"/>
        <v>#REF!</v>
      </c>
      <c r="N730" s="18">
        <f t="shared" si="148"/>
        <v>70</v>
      </c>
      <c r="O730" s="19">
        <v>58</v>
      </c>
      <c r="P730" s="19">
        <v>70</v>
      </c>
      <c r="Q730" s="20" t="e">
        <f t="shared" si="149"/>
        <v>#REF!</v>
      </c>
      <c r="R730" s="23" t="e">
        <f t="shared" si="150"/>
        <v>#REF!</v>
      </c>
    </row>
    <row r="731" spans="2:18">
      <c r="B731" s="5">
        <v>27.4</v>
      </c>
      <c r="C731" s="5">
        <v>27400</v>
      </c>
      <c r="E731" s="5" t="s">
        <v>3828</v>
      </c>
      <c r="F731" s="13" t="e">
        <f>#REF!</f>
        <v>#REF!</v>
      </c>
      <c r="G731" s="15" t="e">
        <f>#REF!</f>
        <v>#REF!</v>
      </c>
      <c r="H731" s="16">
        <f t="shared" si="152"/>
        <v>26.510400000000001</v>
      </c>
      <c r="I731" s="16"/>
      <c r="J731" s="16">
        <v>0</v>
      </c>
      <c r="K731" s="17" t="e">
        <f t="shared" si="145"/>
        <v>#REF!</v>
      </c>
      <c r="L731" s="17">
        <f t="shared" si="146"/>
        <v>26.510400000000001</v>
      </c>
      <c r="M731" s="18" t="e">
        <f t="shared" si="147"/>
        <v>#REF!</v>
      </c>
      <c r="N731" s="18">
        <f t="shared" si="148"/>
        <v>70</v>
      </c>
      <c r="O731" s="19">
        <v>58</v>
      </c>
      <c r="P731" s="19">
        <v>70</v>
      </c>
      <c r="Q731" s="20" t="e">
        <f t="shared" si="149"/>
        <v>#REF!</v>
      </c>
      <c r="R731" s="23" t="e">
        <f t="shared" si="150"/>
        <v>#REF!</v>
      </c>
    </row>
    <row r="732" spans="2:18">
      <c r="B732" s="5">
        <v>27.5</v>
      </c>
      <c r="C732" s="5">
        <v>27500</v>
      </c>
      <c r="E732" s="5" t="s">
        <v>3828</v>
      </c>
      <c r="F732" s="13" t="e">
        <f>#REF!</f>
        <v>#REF!</v>
      </c>
      <c r="G732" s="15" t="e">
        <f>#REF!</f>
        <v>#REF!</v>
      </c>
      <c r="H732" s="16">
        <f t="shared" si="152"/>
        <v>26.510400000000001</v>
      </c>
      <c r="I732" s="16"/>
      <c r="J732" s="16">
        <v>0</v>
      </c>
      <c r="K732" s="17" t="e">
        <f t="shared" si="145"/>
        <v>#REF!</v>
      </c>
      <c r="L732" s="17">
        <f t="shared" si="146"/>
        <v>26.510400000000001</v>
      </c>
      <c r="M732" s="18" t="e">
        <f t="shared" si="147"/>
        <v>#REF!</v>
      </c>
      <c r="N732" s="18">
        <f t="shared" si="148"/>
        <v>70</v>
      </c>
      <c r="O732" s="19">
        <v>58</v>
      </c>
      <c r="P732" s="19">
        <v>70</v>
      </c>
      <c r="Q732" s="20" t="e">
        <f t="shared" si="149"/>
        <v>#REF!</v>
      </c>
      <c r="R732" s="23" t="e">
        <f t="shared" si="150"/>
        <v>#REF!</v>
      </c>
    </row>
    <row r="733" spans="2:18">
      <c r="B733" s="5">
        <v>27.6</v>
      </c>
      <c r="C733" s="5">
        <v>27600</v>
      </c>
      <c r="E733" s="5" t="s">
        <v>3828</v>
      </c>
      <c r="F733" s="13" t="e">
        <f>#REF!</f>
        <v>#REF!</v>
      </c>
      <c r="G733" s="15" t="e">
        <f>#REF!</f>
        <v>#REF!</v>
      </c>
      <c r="H733" s="16">
        <f t="shared" si="152"/>
        <v>26.510400000000001</v>
      </c>
      <c r="I733" s="16"/>
      <c r="J733" s="16">
        <v>0</v>
      </c>
      <c r="K733" s="17" t="e">
        <f t="shared" si="145"/>
        <v>#REF!</v>
      </c>
      <c r="L733" s="17">
        <f t="shared" si="146"/>
        <v>26.510400000000001</v>
      </c>
      <c r="M733" s="18" t="e">
        <f t="shared" si="147"/>
        <v>#REF!</v>
      </c>
      <c r="N733" s="18">
        <f t="shared" si="148"/>
        <v>70</v>
      </c>
      <c r="O733" s="19">
        <v>58</v>
      </c>
      <c r="P733" s="19">
        <v>70</v>
      </c>
      <c r="Q733" s="20" t="e">
        <f t="shared" si="149"/>
        <v>#REF!</v>
      </c>
      <c r="R733" s="23" t="e">
        <f t="shared" si="150"/>
        <v>#REF!</v>
      </c>
    </row>
    <row r="734" spans="2:18">
      <c r="B734" s="5">
        <v>27.7</v>
      </c>
      <c r="C734" s="5">
        <v>27700</v>
      </c>
      <c r="E734" s="5" t="s">
        <v>3828</v>
      </c>
      <c r="F734" s="13" t="e">
        <f>#REF!</f>
        <v>#REF!</v>
      </c>
      <c r="G734" s="15" t="e">
        <f>#REF!</f>
        <v>#REF!</v>
      </c>
      <c r="H734" s="16">
        <f t="shared" si="152"/>
        <v>26.510400000000001</v>
      </c>
      <c r="I734" s="16"/>
      <c r="J734" s="16">
        <v>0</v>
      </c>
      <c r="K734" s="17" t="e">
        <f t="shared" si="145"/>
        <v>#REF!</v>
      </c>
      <c r="L734" s="17">
        <f t="shared" si="146"/>
        <v>26.510400000000001</v>
      </c>
      <c r="M734" s="18" t="e">
        <f t="shared" si="147"/>
        <v>#REF!</v>
      </c>
      <c r="N734" s="18">
        <f t="shared" si="148"/>
        <v>70</v>
      </c>
      <c r="O734" s="19">
        <v>58</v>
      </c>
      <c r="P734" s="19">
        <v>70</v>
      </c>
      <c r="Q734" s="20" t="e">
        <f t="shared" si="149"/>
        <v>#REF!</v>
      </c>
      <c r="R734" s="23" t="e">
        <f t="shared" si="150"/>
        <v>#REF!</v>
      </c>
    </row>
    <row r="735" spans="2:18">
      <c r="B735" s="5">
        <v>27.8</v>
      </c>
      <c r="C735" s="5">
        <v>27800</v>
      </c>
      <c r="E735" s="5" t="s">
        <v>3828</v>
      </c>
      <c r="F735" s="13" t="e">
        <f>#REF!</f>
        <v>#REF!</v>
      </c>
      <c r="G735" s="15" t="e">
        <f>#REF!</f>
        <v>#REF!</v>
      </c>
      <c r="H735" s="16">
        <f t="shared" si="152"/>
        <v>26.510400000000001</v>
      </c>
      <c r="I735" s="16"/>
      <c r="J735" s="16">
        <v>0</v>
      </c>
      <c r="K735" s="17" t="e">
        <f t="shared" si="145"/>
        <v>#REF!</v>
      </c>
      <c r="L735" s="17">
        <f t="shared" si="146"/>
        <v>26.510400000000001</v>
      </c>
      <c r="M735" s="18" t="e">
        <f t="shared" si="147"/>
        <v>#REF!</v>
      </c>
      <c r="N735" s="18">
        <f t="shared" si="148"/>
        <v>70</v>
      </c>
      <c r="O735" s="19">
        <v>58</v>
      </c>
      <c r="P735" s="19">
        <v>70</v>
      </c>
      <c r="Q735" s="20" t="e">
        <f t="shared" si="149"/>
        <v>#REF!</v>
      </c>
      <c r="R735" s="23" t="e">
        <f t="shared" si="150"/>
        <v>#REF!</v>
      </c>
    </row>
    <row r="736" spans="2:18">
      <c r="B736" s="5">
        <v>27.9</v>
      </c>
      <c r="C736" s="5">
        <v>27900</v>
      </c>
      <c r="E736" s="5" t="s">
        <v>3828</v>
      </c>
      <c r="F736" s="13" t="e">
        <f>#REF!</f>
        <v>#REF!</v>
      </c>
      <c r="G736" s="15" t="e">
        <f>#REF!</f>
        <v>#REF!</v>
      </c>
      <c r="H736" s="16">
        <f t="shared" si="152"/>
        <v>26.510400000000001</v>
      </c>
      <c r="I736" s="16"/>
      <c r="J736" s="16">
        <v>0</v>
      </c>
      <c r="K736" s="17" t="e">
        <f t="shared" si="145"/>
        <v>#REF!</v>
      </c>
      <c r="L736" s="17">
        <f t="shared" si="146"/>
        <v>26.510400000000001</v>
      </c>
      <c r="M736" s="18" t="e">
        <f t="shared" si="147"/>
        <v>#REF!</v>
      </c>
      <c r="N736" s="18">
        <f t="shared" si="148"/>
        <v>70</v>
      </c>
      <c r="O736" s="19">
        <v>58</v>
      </c>
      <c r="P736" s="19">
        <v>70</v>
      </c>
      <c r="Q736" s="20" t="e">
        <f t="shared" si="149"/>
        <v>#REF!</v>
      </c>
      <c r="R736" s="23" t="e">
        <f t="shared" si="150"/>
        <v>#REF!</v>
      </c>
    </row>
    <row r="737" spans="2:18">
      <c r="B737" s="5">
        <v>28</v>
      </c>
      <c r="C737" s="5">
        <v>28000</v>
      </c>
      <c r="E737" s="5" t="s">
        <v>3828</v>
      </c>
      <c r="F737" s="13" t="e">
        <f>#REF!</f>
        <v>#REF!</v>
      </c>
      <c r="G737" s="15" t="e">
        <f>#REF!</f>
        <v>#REF!</v>
      </c>
      <c r="H737" s="16">
        <f t="shared" si="152"/>
        <v>26.510400000000001</v>
      </c>
      <c r="I737" s="16"/>
      <c r="J737" s="16">
        <v>0</v>
      </c>
      <c r="K737" s="17" t="e">
        <f t="shared" si="145"/>
        <v>#REF!</v>
      </c>
      <c r="L737" s="17">
        <f t="shared" si="146"/>
        <v>26.510400000000001</v>
      </c>
      <c r="M737" s="18" t="e">
        <f t="shared" si="147"/>
        <v>#REF!</v>
      </c>
      <c r="N737" s="18">
        <f t="shared" si="148"/>
        <v>70</v>
      </c>
      <c r="O737" s="19">
        <v>58</v>
      </c>
      <c r="P737" s="19">
        <v>70</v>
      </c>
      <c r="Q737" s="20" t="e">
        <f t="shared" si="149"/>
        <v>#REF!</v>
      </c>
      <c r="R737" s="23" t="e">
        <f t="shared" si="150"/>
        <v>#REF!</v>
      </c>
    </row>
    <row r="738" spans="2:18">
      <c r="B738" s="5">
        <v>28.1</v>
      </c>
      <c r="C738" s="5">
        <v>28100</v>
      </c>
      <c r="E738" s="5" t="s">
        <v>3828</v>
      </c>
      <c r="F738" s="13" t="e">
        <f>#REF!</f>
        <v>#REF!</v>
      </c>
      <c r="G738" s="15" t="e">
        <f>#REF!</f>
        <v>#REF!</v>
      </c>
      <c r="H738" s="16">
        <f t="shared" si="152"/>
        <v>26.510400000000001</v>
      </c>
      <c r="I738" s="16"/>
      <c r="J738" s="16">
        <v>0</v>
      </c>
      <c r="K738" s="17" t="e">
        <f t="shared" si="145"/>
        <v>#REF!</v>
      </c>
      <c r="L738" s="17">
        <f t="shared" si="146"/>
        <v>26.510400000000001</v>
      </c>
      <c r="M738" s="18" t="e">
        <f t="shared" si="147"/>
        <v>#REF!</v>
      </c>
      <c r="N738" s="18">
        <f t="shared" si="148"/>
        <v>70</v>
      </c>
      <c r="O738" s="19">
        <v>58</v>
      </c>
      <c r="P738" s="19">
        <v>70</v>
      </c>
      <c r="Q738" s="20" t="e">
        <f t="shared" si="149"/>
        <v>#REF!</v>
      </c>
      <c r="R738" s="23" t="e">
        <f t="shared" si="150"/>
        <v>#REF!</v>
      </c>
    </row>
    <row r="739" spans="2:18">
      <c r="B739" s="5">
        <v>28.2</v>
      </c>
      <c r="C739" s="5">
        <v>28200</v>
      </c>
      <c r="E739" s="5" t="s">
        <v>3828</v>
      </c>
      <c r="F739" s="13" t="e">
        <f>#REF!</f>
        <v>#REF!</v>
      </c>
      <c r="G739" s="15" t="e">
        <f>#REF!</f>
        <v>#REF!</v>
      </c>
      <c r="H739" s="16">
        <f t="shared" si="152"/>
        <v>26.510400000000001</v>
      </c>
      <c r="I739" s="16"/>
      <c r="J739" s="16">
        <v>0</v>
      </c>
      <c r="K739" s="17" t="e">
        <f t="shared" si="145"/>
        <v>#REF!</v>
      </c>
      <c r="L739" s="17">
        <f t="shared" si="146"/>
        <v>26.510400000000001</v>
      </c>
      <c r="M739" s="18" t="e">
        <f t="shared" si="147"/>
        <v>#REF!</v>
      </c>
      <c r="N739" s="18">
        <f t="shared" si="148"/>
        <v>70</v>
      </c>
      <c r="O739" s="19">
        <v>58</v>
      </c>
      <c r="P739" s="19">
        <v>70</v>
      </c>
      <c r="Q739" s="20" t="e">
        <f t="shared" si="149"/>
        <v>#REF!</v>
      </c>
      <c r="R739" s="23" t="e">
        <f t="shared" si="150"/>
        <v>#REF!</v>
      </c>
    </row>
    <row r="740" spans="2:18">
      <c r="B740" s="5">
        <v>28.3</v>
      </c>
      <c r="C740" s="5">
        <v>28300</v>
      </c>
      <c r="E740" s="5" t="s">
        <v>3828</v>
      </c>
      <c r="F740" s="13" t="e">
        <f>#REF!</f>
        <v>#REF!</v>
      </c>
      <c r="G740" s="15" t="e">
        <f>#REF!</f>
        <v>#REF!</v>
      </c>
      <c r="H740" s="16">
        <f t="shared" ref="H740:H749" si="153">(0.97*0.2+4.91*0.4+5.08*0.3)*7.2</f>
        <v>26.510400000000001</v>
      </c>
      <c r="I740" s="16"/>
      <c r="J740" s="16">
        <v>0</v>
      </c>
      <c r="K740" s="17" t="e">
        <f t="shared" si="145"/>
        <v>#REF!</v>
      </c>
      <c r="L740" s="17">
        <f t="shared" si="146"/>
        <v>26.510400000000001</v>
      </c>
      <c r="M740" s="18" t="e">
        <f t="shared" si="147"/>
        <v>#REF!</v>
      </c>
      <c r="N740" s="18">
        <f t="shared" si="148"/>
        <v>70</v>
      </c>
      <c r="O740" s="19">
        <v>58</v>
      </c>
      <c r="P740" s="19">
        <v>70</v>
      </c>
      <c r="Q740" s="20" t="e">
        <f t="shared" si="149"/>
        <v>#REF!</v>
      </c>
      <c r="R740" s="23" t="e">
        <f t="shared" si="150"/>
        <v>#REF!</v>
      </c>
    </row>
    <row r="741" spans="2:18">
      <c r="B741" s="5">
        <v>28.4</v>
      </c>
      <c r="C741" s="5">
        <v>28400</v>
      </c>
      <c r="E741" s="5" t="s">
        <v>3828</v>
      </c>
      <c r="F741" s="13" t="e">
        <f>#REF!</f>
        <v>#REF!</v>
      </c>
      <c r="G741" s="15" t="e">
        <f>#REF!</f>
        <v>#REF!</v>
      </c>
      <c r="H741" s="16">
        <f t="shared" si="153"/>
        <v>26.510400000000001</v>
      </c>
      <c r="I741" s="16"/>
      <c r="J741" s="16">
        <v>0</v>
      </c>
      <c r="K741" s="17" t="e">
        <f t="shared" si="145"/>
        <v>#REF!</v>
      </c>
      <c r="L741" s="17">
        <f t="shared" si="146"/>
        <v>26.510400000000001</v>
      </c>
      <c r="M741" s="18" t="e">
        <f t="shared" si="147"/>
        <v>#REF!</v>
      </c>
      <c r="N741" s="18">
        <f t="shared" si="148"/>
        <v>70</v>
      </c>
      <c r="O741" s="19">
        <v>58</v>
      </c>
      <c r="P741" s="19">
        <v>70</v>
      </c>
      <c r="Q741" s="20" t="e">
        <f t="shared" si="149"/>
        <v>#REF!</v>
      </c>
      <c r="R741" s="23" t="e">
        <f t="shared" si="150"/>
        <v>#REF!</v>
      </c>
    </row>
    <row r="742" spans="2:18">
      <c r="B742" s="5">
        <v>28.5</v>
      </c>
      <c r="C742" s="5">
        <v>28500</v>
      </c>
      <c r="E742" s="5" t="s">
        <v>3828</v>
      </c>
      <c r="F742" s="13" t="e">
        <f>#REF!</f>
        <v>#REF!</v>
      </c>
      <c r="G742" s="15" t="e">
        <f>#REF!</f>
        <v>#REF!</v>
      </c>
      <c r="H742" s="16">
        <f t="shared" si="153"/>
        <v>26.510400000000001</v>
      </c>
      <c r="I742" s="16"/>
      <c r="J742" s="16">
        <v>0</v>
      </c>
      <c r="K742" s="17" t="e">
        <f t="shared" si="145"/>
        <v>#REF!</v>
      </c>
      <c r="L742" s="17">
        <f t="shared" si="146"/>
        <v>26.510400000000001</v>
      </c>
      <c r="M742" s="18" t="e">
        <f t="shared" si="147"/>
        <v>#REF!</v>
      </c>
      <c r="N742" s="18">
        <f t="shared" si="148"/>
        <v>70</v>
      </c>
      <c r="O742" s="19">
        <v>58</v>
      </c>
      <c r="P742" s="19">
        <v>70</v>
      </c>
      <c r="Q742" s="20" t="e">
        <f t="shared" si="149"/>
        <v>#REF!</v>
      </c>
      <c r="R742" s="23" t="e">
        <f t="shared" si="150"/>
        <v>#REF!</v>
      </c>
    </row>
    <row r="743" spans="2:18">
      <c r="B743" s="5">
        <v>28.6</v>
      </c>
      <c r="C743" s="5">
        <v>28600</v>
      </c>
      <c r="E743" s="5" t="s">
        <v>3828</v>
      </c>
      <c r="F743" s="13" t="e">
        <f>#REF!</f>
        <v>#REF!</v>
      </c>
      <c r="G743" s="15" t="e">
        <f>#REF!</f>
        <v>#REF!</v>
      </c>
      <c r="H743" s="16">
        <f t="shared" si="153"/>
        <v>26.510400000000001</v>
      </c>
      <c r="I743" s="16"/>
      <c r="J743" s="16">
        <v>0</v>
      </c>
      <c r="K743" s="17" t="e">
        <f t="shared" si="145"/>
        <v>#REF!</v>
      </c>
      <c r="L743" s="17">
        <f t="shared" si="146"/>
        <v>26.510400000000001</v>
      </c>
      <c r="M743" s="18" t="e">
        <f t="shared" si="147"/>
        <v>#REF!</v>
      </c>
      <c r="N743" s="18">
        <f t="shared" si="148"/>
        <v>70</v>
      </c>
      <c r="O743" s="19">
        <v>58</v>
      </c>
      <c r="P743" s="19">
        <v>70</v>
      </c>
      <c r="Q743" s="20" t="e">
        <f t="shared" si="149"/>
        <v>#REF!</v>
      </c>
      <c r="R743" s="23" t="e">
        <f t="shared" si="150"/>
        <v>#REF!</v>
      </c>
    </row>
    <row r="744" spans="2:18">
      <c r="B744" s="5">
        <v>28.7</v>
      </c>
      <c r="C744" s="5">
        <v>28700</v>
      </c>
      <c r="E744" s="5" t="s">
        <v>3828</v>
      </c>
      <c r="F744" s="13" t="e">
        <f>#REF!</f>
        <v>#REF!</v>
      </c>
      <c r="G744" s="15" t="e">
        <f>#REF!</f>
        <v>#REF!</v>
      </c>
      <c r="H744" s="16">
        <f t="shared" si="153"/>
        <v>26.510400000000001</v>
      </c>
      <c r="I744" s="16"/>
      <c r="J744" s="16">
        <v>0</v>
      </c>
      <c r="K744" s="17" t="e">
        <f t="shared" si="145"/>
        <v>#REF!</v>
      </c>
      <c r="L744" s="17">
        <f t="shared" si="146"/>
        <v>26.510400000000001</v>
      </c>
      <c r="M744" s="18" t="e">
        <f t="shared" si="147"/>
        <v>#REF!</v>
      </c>
      <c r="N744" s="18">
        <f t="shared" si="148"/>
        <v>70</v>
      </c>
      <c r="O744" s="19">
        <v>58</v>
      </c>
      <c r="P744" s="19">
        <v>70</v>
      </c>
      <c r="Q744" s="20" t="e">
        <f t="shared" si="149"/>
        <v>#REF!</v>
      </c>
      <c r="R744" s="23" t="e">
        <f t="shared" si="150"/>
        <v>#REF!</v>
      </c>
    </row>
    <row r="745" spans="2:18">
      <c r="B745" s="5">
        <v>28.8</v>
      </c>
      <c r="C745" s="5">
        <v>28800</v>
      </c>
      <c r="E745" s="5" t="s">
        <v>3828</v>
      </c>
      <c r="F745" s="13" t="e">
        <f>#REF!</f>
        <v>#REF!</v>
      </c>
      <c r="G745" s="15" t="e">
        <f>#REF!</f>
        <v>#REF!</v>
      </c>
      <c r="H745" s="16">
        <f t="shared" si="153"/>
        <v>26.510400000000001</v>
      </c>
      <c r="I745" s="16"/>
      <c r="J745" s="16">
        <v>0</v>
      </c>
      <c r="K745" s="17" t="e">
        <f t="shared" si="145"/>
        <v>#REF!</v>
      </c>
      <c r="L745" s="17">
        <f t="shared" si="146"/>
        <v>26.510400000000001</v>
      </c>
      <c r="M745" s="18" t="e">
        <f t="shared" si="147"/>
        <v>#REF!</v>
      </c>
      <c r="N745" s="18">
        <f t="shared" si="148"/>
        <v>70</v>
      </c>
      <c r="O745" s="19">
        <v>58</v>
      </c>
      <c r="P745" s="19">
        <v>70</v>
      </c>
      <c r="Q745" s="20" t="e">
        <f t="shared" si="149"/>
        <v>#REF!</v>
      </c>
      <c r="R745" s="23" t="e">
        <f t="shared" si="150"/>
        <v>#REF!</v>
      </c>
    </row>
    <row r="746" spans="2:18">
      <c r="B746" s="5">
        <v>28.9</v>
      </c>
      <c r="C746" s="5">
        <v>28900</v>
      </c>
      <c r="E746" s="5" t="s">
        <v>3828</v>
      </c>
      <c r="F746" s="13" t="e">
        <f>#REF!</f>
        <v>#REF!</v>
      </c>
      <c r="G746" s="15" t="e">
        <f>#REF!</f>
        <v>#REF!</v>
      </c>
      <c r="H746" s="16">
        <f t="shared" si="153"/>
        <v>26.510400000000001</v>
      </c>
      <c r="I746" s="16"/>
      <c r="J746" s="16">
        <v>0</v>
      </c>
      <c r="K746" s="17" t="e">
        <f t="shared" si="145"/>
        <v>#REF!</v>
      </c>
      <c r="L746" s="17">
        <f t="shared" si="146"/>
        <v>26.510400000000001</v>
      </c>
      <c r="M746" s="18" t="e">
        <f t="shared" si="147"/>
        <v>#REF!</v>
      </c>
      <c r="N746" s="18">
        <f t="shared" si="148"/>
        <v>70</v>
      </c>
      <c r="O746" s="19">
        <v>58</v>
      </c>
      <c r="P746" s="19">
        <v>70</v>
      </c>
      <c r="Q746" s="20" t="e">
        <f t="shared" si="149"/>
        <v>#REF!</v>
      </c>
      <c r="R746" s="23" t="e">
        <f t="shared" si="150"/>
        <v>#REF!</v>
      </c>
    </row>
    <row r="747" spans="2:18">
      <c r="B747" s="5">
        <v>29</v>
      </c>
      <c r="C747" s="5">
        <v>29000</v>
      </c>
      <c r="E747" s="5" t="s">
        <v>3828</v>
      </c>
      <c r="F747" s="13" t="e">
        <f>#REF!</f>
        <v>#REF!</v>
      </c>
      <c r="G747" s="15" t="e">
        <f>#REF!</f>
        <v>#REF!</v>
      </c>
      <c r="H747" s="16">
        <f t="shared" si="153"/>
        <v>26.510400000000001</v>
      </c>
      <c r="I747" s="16"/>
      <c r="J747" s="16">
        <v>0</v>
      </c>
      <c r="K747" s="17" t="e">
        <f t="shared" si="145"/>
        <v>#REF!</v>
      </c>
      <c r="L747" s="17">
        <f t="shared" si="146"/>
        <v>26.510400000000001</v>
      </c>
      <c r="M747" s="18" t="e">
        <f t="shared" si="147"/>
        <v>#REF!</v>
      </c>
      <c r="N747" s="18">
        <f t="shared" si="148"/>
        <v>70</v>
      </c>
      <c r="O747" s="19">
        <v>58</v>
      </c>
      <c r="P747" s="19">
        <v>70</v>
      </c>
      <c r="Q747" s="20" t="e">
        <f t="shared" si="149"/>
        <v>#REF!</v>
      </c>
      <c r="R747" s="23" t="e">
        <f t="shared" si="150"/>
        <v>#REF!</v>
      </c>
    </row>
    <row r="748" spans="2:18">
      <c r="B748" s="5">
        <v>29.1</v>
      </c>
      <c r="C748" s="5">
        <v>29100</v>
      </c>
      <c r="E748" s="5" t="s">
        <v>3828</v>
      </c>
      <c r="F748" s="13" t="e">
        <f>#REF!</f>
        <v>#REF!</v>
      </c>
      <c r="G748" s="15" t="e">
        <f>#REF!</f>
        <v>#REF!</v>
      </c>
      <c r="H748" s="16">
        <f t="shared" si="153"/>
        <v>26.510400000000001</v>
      </c>
      <c r="I748" s="16"/>
      <c r="J748" s="16">
        <v>0</v>
      </c>
      <c r="K748" s="17" t="e">
        <f t="shared" si="145"/>
        <v>#REF!</v>
      </c>
      <c r="L748" s="17">
        <f t="shared" si="146"/>
        <v>26.510400000000001</v>
      </c>
      <c r="M748" s="18" t="e">
        <f t="shared" si="147"/>
        <v>#REF!</v>
      </c>
      <c r="N748" s="18">
        <f t="shared" si="148"/>
        <v>70</v>
      </c>
      <c r="O748" s="19">
        <v>58</v>
      </c>
      <c r="P748" s="19">
        <v>70</v>
      </c>
      <c r="Q748" s="20" t="e">
        <f t="shared" si="149"/>
        <v>#REF!</v>
      </c>
      <c r="R748" s="23" t="e">
        <f t="shared" si="150"/>
        <v>#REF!</v>
      </c>
    </row>
    <row r="749" spans="2:18">
      <c r="B749" s="5">
        <v>29.2</v>
      </c>
      <c r="C749" s="5">
        <v>29200</v>
      </c>
      <c r="E749" s="5" t="s">
        <v>3828</v>
      </c>
      <c r="F749" s="13" t="e">
        <f>#REF!</f>
        <v>#REF!</v>
      </c>
      <c r="G749" s="15" t="e">
        <f>#REF!</f>
        <v>#REF!</v>
      </c>
      <c r="H749" s="16">
        <f t="shared" si="153"/>
        <v>26.510400000000001</v>
      </c>
      <c r="I749" s="16"/>
      <c r="J749" s="16">
        <v>0</v>
      </c>
      <c r="K749" s="17" t="e">
        <f t="shared" si="145"/>
        <v>#REF!</v>
      </c>
      <c r="L749" s="17">
        <f t="shared" si="146"/>
        <v>26.510400000000001</v>
      </c>
      <c r="M749" s="18" t="e">
        <f t="shared" si="147"/>
        <v>#REF!</v>
      </c>
      <c r="N749" s="18">
        <f t="shared" si="148"/>
        <v>70</v>
      </c>
      <c r="O749" s="19">
        <v>58</v>
      </c>
      <c r="P749" s="19">
        <v>70</v>
      </c>
      <c r="Q749" s="20" t="e">
        <f t="shared" si="149"/>
        <v>#REF!</v>
      </c>
      <c r="R749" s="23" t="e">
        <f t="shared" si="150"/>
        <v>#REF!</v>
      </c>
    </row>
    <row r="750" spans="2:18">
      <c r="B750" s="5">
        <v>29.3</v>
      </c>
      <c r="C750" s="5">
        <v>29300</v>
      </c>
      <c r="E750" s="5" t="s">
        <v>3828</v>
      </c>
      <c r="F750" s="13" t="e">
        <f>#REF!</f>
        <v>#REF!</v>
      </c>
      <c r="G750" s="15" t="e">
        <f>#REF!</f>
        <v>#REF!</v>
      </c>
      <c r="H750" s="16">
        <f t="shared" ref="H750:H757" si="154">(0.97*0.2+4.91*0.4+5.08*0.3)*7.2</f>
        <v>26.510400000000001</v>
      </c>
      <c r="I750" s="16"/>
      <c r="J750" s="16">
        <v>0</v>
      </c>
      <c r="K750" s="17" t="e">
        <f t="shared" si="145"/>
        <v>#REF!</v>
      </c>
      <c r="L750" s="17">
        <f t="shared" si="146"/>
        <v>26.510400000000001</v>
      </c>
      <c r="M750" s="18" t="e">
        <f t="shared" si="147"/>
        <v>#REF!</v>
      </c>
      <c r="N750" s="18">
        <f t="shared" si="148"/>
        <v>70</v>
      </c>
      <c r="O750" s="19">
        <v>58</v>
      </c>
      <c r="P750" s="19">
        <v>70</v>
      </c>
      <c r="Q750" s="20" t="e">
        <f t="shared" si="149"/>
        <v>#REF!</v>
      </c>
      <c r="R750" s="23" t="e">
        <f t="shared" si="150"/>
        <v>#REF!</v>
      </c>
    </row>
    <row r="751" spans="2:18">
      <c r="B751" s="5">
        <v>29.4</v>
      </c>
      <c r="C751" s="5">
        <v>29400</v>
      </c>
      <c r="E751" s="5" t="s">
        <v>3828</v>
      </c>
      <c r="F751" s="13" t="e">
        <f>#REF!</f>
        <v>#REF!</v>
      </c>
      <c r="G751" s="15" t="e">
        <f>#REF!</f>
        <v>#REF!</v>
      </c>
      <c r="H751" s="16">
        <f t="shared" si="154"/>
        <v>26.510400000000001</v>
      </c>
      <c r="I751" s="16"/>
      <c r="J751" s="16">
        <v>0</v>
      </c>
      <c r="K751" s="17" t="e">
        <f t="shared" si="145"/>
        <v>#REF!</v>
      </c>
      <c r="L751" s="17">
        <f t="shared" si="146"/>
        <v>26.510400000000001</v>
      </c>
      <c r="M751" s="18" t="e">
        <f t="shared" si="147"/>
        <v>#REF!</v>
      </c>
      <c r="N751" s="18">
        <f t="shared" si="148"/>
        <v>70</v>
      </c>
      <c r="O751" s="19">
        <v>58</v>
      </c>
      <c r="P751" s="19">
        <v>70</v>
      </c>
      <c r="Q751" s="20" t="e">
        <f t="shared" si="149"/>
        <v>#REF!</v>
      </c>
      <c r="R751" s="23" t="e">
        <f t="shared" si="150"/>
        <v>#REF!</v>
      </c>
    </row>
    <row r="752" spans="2:18">
      <c r="B752" s="5">
        <v>29.5</v>
      </c>
      <c r="C752" s="5">
        <v>29500</v>
      </c>
      <c r="E752" s="5" t="s">
        <v>3828</v>
      </c>
      <c r="F752" s="13" t="e">
        <f>#REF!</f>
        <v>#REF!</v>
      </c>
      <c r="G752" s="15" t="e">
        <f>#REF!</f>
        <v>#REF!</v>
      </c>
      <c r="H752" s="16">
        <f t="shared" si="154"/>
        <v>26.510400000000001</v>
      </c>
      <c r="I752" s="16"/>
      <c r="J752" s="16">
        <v>0</v>
      </c>
      <c r="K752" s="17" t="e">
        <f t="shared" si="145"/>
        <v>#REF!</v>
      </c>
      <c r="L752" s="17">
        <f t="shared" si="146"/>
        <v>26.510400000000001</v>
      </c>
      <c r="M752" s="18" t="e">
        <f t="shared" si="147"/>
        <v>#REF!</v>
      </c>
      <c r="N752" s="18">
        <f t="shared" si="148"/>
        <v>70</v>
      </c>
      <c r="O752" s="19">
        <v>58</v>
      </c>
      <c r="P752" s="19">
        <v>70</v>
      </c>
      <c r="Q752" s="20" t="e">
        <f t="shared" si="149"/>
        <v>#REF!</v>
      </c>
      <c r="R752" s="23" t="e">
        <f t="shared" si="150"/>
        <v>#REF!</v>
      </c>
    </row>
    <row r="753" spans="2:18">
      <c r="B753" s="5">
        <v>29.6</v>
      </c>
      <c r="C753" s="5">
        <v>29600</v>
      </c>
      <c r="E753" s="5" t="s">
        <v>3828</v>
      </c>
      <c r="F753" s="13" t="e">
        <f>#REF!</f>
        <v>#REF!</v>
      </c>
      <c r="G753" s="15" t="e">
        <f>#REF!</f>
        <v>#REF!</v>
      </c>
      <c r="H753" s="16">
        <f t="shared" si="154"/>
        <v>26.510400000000001</v>
      </c>
      <c r="I753" s="16"/>
      <c r="J753" s="16">
        <v>0</v>
      </c>
      <c r="K753" s="17" t="e">
        <f t="shared" si="145"/>
        <v>#REF!</v>
      </c>
      <c r="L753" s="17">
        <f t="shared" si="146"/>
        <v>26.510400000000001</v>
      </c>
      <c r="M753" s="18" t="e">
        <f t="shared" si="147"/>
        <v>#REF!</v>
      </c>
      <c r="N753" s="18">
        <f t="shared" si="148"/>
        <v>70</v>
      </c>
      <c r="O753" s="19">
        <v>58</v>
      </c>
      <c r="P753" s="19">
        <v>70</v>
      </c>
      <c r="Q753" s="20" t="e">
        <f t="shared" si="149"/>
        <v>#REF!</v>
      </c>
      <c r="R753" s="23" t="e">
        <f t="shared" si="150"/>
        <v>#REF!</v>
      </c>
    </row>
    <row r="754" spans="2:18">
      <c r="B754" s="5">
        <v>29.7</v>
      </c>
      <c r="C754" s="5">
        <v>29700</v>
      </c>
      <c r="E754" s="5" t="s">
        <v>3828</v>
      </c>
      <c r="F754" s="13" t="e">
        <f>#REF!</f>
        <v>#REF!</v>
      </c>
      <c r="G754" s="15" t="e">
        <f>#REF!</f>
        <v>#REF!</v>
      </c>
      <c r="H754" s="16">
        <f t="shared" si="154"/>
        <v>26.510400000000001</v>
      </c>
      <c r="I754" s="16"/>
      <c r="J754" s="16">
        <v>0</v>
      </c>
      <c r="K754" s="17" t="e">
        <f t="shared" si="145"/>
        <v>#REF!</v>
      </c>
      <c r="L754" s="17">
        <f t="shared" si="146"/>
        <v>26.510400000000001</v>
      </c>
      <c r="M754" s="18" t="e">
        <f t="shared" si="147"/>
        <v>#REF!</v>
      </c>
      <c r="N754" s="18">
        <f t="shared" si="148"/>
        <v>70</v>
      </c>
      <c r="O754" s="19">
        <v>58</v>
      </c>
      <c r="P754" s="19">
        <v>70</v>
      </c>
      <c r="Q754" s="20" t="e">
        <f t="shared" si="149"/>
        <v>#REF!</v>
      </c>
      <c r="R754" s="23" t="e">
        <f t="shared" si="150"/>
        <v>#REF!</v>
      </c>
    </row>
    <row r="755" spans="2:18">
      <c r="B755" s="5">
        <v>29.8</v>
      </c>
      <c r="C755" s="5">
        <v>29800</v>
      </c>
      <c r="E755" s="5" t="s">
        <v>3828</v>
      </c>
      <c r="F755" s="13" t="e">
        <f>#REF!</f>
        <v>#REF!</v>
      </c>
      <c r="G755" s="15" t="e">
        <f>#REF!</f>
        <v>#REF!</v>
      </c>
      <c r="H755" s="16">
        <f t="shared" si="154"/>
        <v>26.510400000000001</v>
      </c>
      <c r="I755" s="16"/>
      <c r="J755" s="16">
        <v>0</v>
      </c>
      <c r="K755" s="17" t="e">
        <f t="shared" si="145"/>
        <v>#REF!</v>
      </c>
      <c r="L755" s="17">
        <f t="shared" si="146"/>
        <v>26.510400000000001</v>
      </c>
      <c r="M755" s="18" t="e">
        <f t="shared" si="147"/>
        <v>#REF!</v>
      </c>
      <c r="N755" s="18">
        <f t="shared" si="148"/>
        <v>70</v>
      </c>
      <c r="O755" s="19">
        <v>58</v>
      </c>
      <c r="P755" s="19">
        <v>70</v>
      </c>
      <c r="Q755" s="20" t="e">
        <f t="shared" si="149"/>
        <v>#REF!</v>
      </c>
      <c r="R755" s="23" t="e">
        <f t="shared" si="150"/>
        <v>#REF!</v>
      </c>
    </row>
    <row r="756" spans="2:18">
      <c r="B756" s="5">
        <v>29.9</v>
      </c>
      <c r="C756" s="5">
        <v>29900</v>
      </c>
      <c r="E756" s="5" t="s">
        <v>3828</v>
      </c>
      <c r="F756" s="13" t="e">
        <f>#REF!</f>
        <v>#REF!</v>
      </c>
      <c r="G756" s="15" t="e">
        <f>#REF!</f>
        <v>#REF!</v>
      </c>
      <c r="H756" s="16">
        <f t="shared" si="154"/>
        <v>26.510400000000001</v>
      </c>
      <c r="I756" s="16"/>
      <c r="J756" s="16">
        <v>0</v>
      </c>
      <c r="K756" s="17" t="e">
        <f t="shared" si="145"/>
        <v>#REF!</v>
      </c>
      <c r="L756" s="17">
        <f t="shared" si="146"/>
        <v>26.510400000000001</v>
      </c>
      <c r="M756" s="18" t="e">
        <f t="shared" si="147"/>
        <v>#REF!</v>
      </c>
      <c r="N756" s="18">
        <f t="shared" si="148"/>
        <v>70</v>
      </c>
      <c r="O756" s="19">
        <v>58</v>
      </c>
      <c r="P756" s="19">
        <v>70</v>
      </c>
      <c r="Q756" s="20" t="e">
        <f t="shared" si="149"/>
        <v>#REF!</v>
      </c>
      <c r="R756" s="23" t="e">
        <f t="shared" si="150"/>
        <v>#REF!</v>
      </c>
    </row>
    <row r="757" spans="2:18">
      <c r="B757" s="5">
        <v>30</v>
      </c>
      <c r="C757" s="5">
        <v>30000</v>
      </c>
      <c r="E757" s="5" t="s">
        <v>3828</v>
      </c>
      <c r="F757" s="13" t="e">
        <f>#REF!</f>
        <v>#REF!</v>
      </c>
      <c r="G757" s="15" t="e">
        <f>#REF!</f>
        <v>#REF!</v>
      </c>
      <c r="H757" s="16">
        <f t="shared" si="154"/>
        <v>26.510400000000001</v>
      </c>
      <c r="I757" s="16"/>
      <c r="J757" s="16">
        <v>0</v>
      </c>
      <c r="K757" s="17" t="e">
        <f t="shared" si="145"/>
        <v>#REF!</v>
      </c>
      <c r="L757" s="17">
        <f t="shared" si="146"/>
        <v>26.510400000000001</v>
      </c>
      <c r="M757" s="18" t="e">
        <f t="shared" si="147"/>
        <v>#REF!</v>
      </c>
      <c r="N757" s="18">
        <f t="shared" si="148"/>
        <v>70</v>
      </c>
      <c r="O757" s="19">
        <v>58</v>
      </c>
      <c r="P757" s="19">
        <v>70</v>
      </c>
      <c r="Q757" s="20" t="e">
        <f t="shared" si="149"/>
        <v>#REF!</v>
      </c>
      <c r="R757" s="23" t="e">
        <f t="shared" si="150"/>
        <v>#REF!</v>
      </c>
    </row>
  </sheetData>
  <autoFilter ref="A6:R757" xr:uid="{00000000-0009-0000-0000-000005000000}"/>
  <mergeCells count="4">
    <mergeCell ref="E5:J5"/>
    <mergeCell ref="K5:L5"/>
    <mergeCell ref="O5:P5"/>
    <mergeCell ref="B1:P4"/>
  </mergeCells>
  <phoneticPr fontId="36" type="noConversion"/>
  <conditionalFormatting sqref="K758:P64806">
    <cfRule type="cellIs" dxfId="2" priority="3" operator="greaterThan">
      <formula>0</formula>
    </cfRule>
  </conditionalFormatting>
  <conditionalFormatting sqref="Q1:R6 Q758:R64806">
    <cfRule type="cellIs" dxfId="1" priority="2" operator="lessThan">
      <formula>0</formula>
    </cfRule>
  </conditionalFormatting>
  <conditionalFormatting sqref="Q7:R757">
    <cfRule type="cellIs" dxfId="0" priority="1" operator="lessThan">
      <formula>0</formula>
    </cfRule>
  </conditionalFormatting>
  <pageMargins left="0.75" right="0.75" top="1" bottom="1" header="0.51180555555555596" footer="0.51180555555555596"/>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美洲特货专线</vt:lpstr>
      <vt:lpstr>FY1秘鲁专线</vt:lpstr>
      <vt:lpstr>FY1秘鲁特货专线</vt:lpstr>
      <vt:lpstr>秘鲁派送区域</vt:lpstr>
      <vt:lpstr>哥伦比亚</vt:lpstr>
      <vt:lpstr>测算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tom xu</cp:lastModifiedBy>
  <dcterms:created xsi:type="dcterms:W3CDTF">2023-04-26T05:38:00Z</dcterms:created>
  <dcterms:modified xsi:type="dcterms:W3CDTF">2026-06-08T02:30:29Z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2E44594A15394E19BB6A1728342D13EE_13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